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建設水道課\水道\06 簡易水道事業特別会計に関すること。\企業会計関係調査物\R5\【依頼：1月26日（金）〆】公営企業に係る経営比較分析表（令和４年度決算）の分析等について\DL\"/>
    </mc:Choice>
  </mc:AlternateContent>
  <xr:revisionPtr revIDLastSave="0" documentId="13_ncr:1_{CF13D5FF-8C1D-4A0B-B47D-A288FCB2004E}" xr6:coauthVersionLast="47" xr6:coauthVersionMax="47" xr10:uidLastSave="{00000000-0000-0000-0000-000000000000}"/>
  <workbookProtection workbookAlgorithmName="SHA-512" workbookHashValue="L2PZ8ZfrB0z3TwAYHEry84MjDxGx4AZHYUvoaAxbA1JxEKJW0D/+Lk3WGzwqy08rva4RiGXZfwjJZurMnyfuEQ==" workbookSaltValue="dfnF5UKiD4OueT/3muhTzw==" workbookSpinCount="100000" lockStructure="1"/>
  <bookViews>
    <workbookView xWindow="-25320" yWindow="-120" windowWidth="25440" windowHeight="153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F85" i="4"/>
  <c r="E85" i="4"/>
  <c r="BB10" i="4"/>
  <c r="AL10" i="4"/>
  <c r="AD10" i="4"/>
  <c r="P10" i="4"/>
  <c r="B10" i="4"/>
  <c r="BB8" i="4"/>
  <c r="AT8" i="4"/>
  <c r="W8" i="4"/>
  <c r="I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<sst xmlns="http://schemas.openxmlformats.org/spreadsheetml/2006/main" count="253" uniqueCount="116">
  <si>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</si>
  <si>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</si>
  <si>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</si>
  <si>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</si>
  <si>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</si>
  <si>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</si>
  <si>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</si>
  <si>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</si>
  <si>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</si>
  <si>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</si>
  <si>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</si>
  <si>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</si>
  <si>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</si>
  <si>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</si>
  <si>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</si>
  <si>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</si>
  <si>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</si>
  <si>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</si>
  <si>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</si>
  <si>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</si>
  <si>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</si>
  <si>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</si>
  <si>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</si>
  <si>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</si>
  <si>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</si>
  <si>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</si>
  <si>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</si>
  <si>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</si>
  <si>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</si>
  <si>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</si>
  <si>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</si>
  <si>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</si>
  <si>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</si>
  <si>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</si>
  <si>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</si>
  <si>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</si>
  <si>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</si>
  <si>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</si>
  <si>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</si>
  <si>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</si>
  <si>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</si>
  <si>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</si>
  <si>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</si>
  <si>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</si>
  <si>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</si>
  <si>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</si>
  <si>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</si>
  <si>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</si>
  <si>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</si>
  <si>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</si>
  <si>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</si>
  <si>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</si>
  <si>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</si>
  <si>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</si>
  <si>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</si>
  <si>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</si>
  <si>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</si>
  <si>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</si>
  <si>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</si>
  <si>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</si>
  <si>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</si>
  <si>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</si>
  <si>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</si>
  <si>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</si>
  <si>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</si>
  <si>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</si>
  <si>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</si>
  <si>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</si>
  <si>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</si>
  <si>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</si>
  <si>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</si>
  <si>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</si>
  <si>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</si>
  <si>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</si>
  <si>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</si>
  <si>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</si>
  <si>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</si>
  <si>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</si>
  <si>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</si>
  <si>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</si>
  <si>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</si>
  <si>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</si>
  <si>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</si>
  <si>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</si>
  <si>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</si>
  <si>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</si>
  <si>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</si>
  <si>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</si>
  <si>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</si>
  <si>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</si>
  <si>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</si>
  <si>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</si>
  <si>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</si>
  <si>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</si>
  <si>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</si>
  <si>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</si>
  <si>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更別村</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</si>
  <si>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</si>
  <si>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</si>
  <si>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</si>
  <si>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</si>
  <si>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</si>
  <si>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</si>
  <si>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</si>
  <si>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</si>
  <si>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</si>
  <si>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</si>
  <si>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</si>
  <si>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</si>
  <si>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</si>
  <si>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</si>
  <si>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</si>
  <si>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</si>
  <si>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100％を下回っておりますが、R3年度からは基準繰入を収益的収入で計上したことにより増加している状況。以降はおおよそ横ばいで推移していくと見込まれる。⑤経費回収率は類似団体を若干下回っており、使用料収入だけでは汚水処理費用を賄えていない状況のため、維持管理費の削減や料金の改定なども考えていく必要があります。
②類似団体平均を大きく上回っており経常収支がマイナスの為、剰余金も発生していない状態。①と同様に経営改善が必要。
③R3より一般会計からの繰入を事業別で計上し、前年比で52.17ポイント増となっている。流動資産（預金）は今後も僅かだが増加していく予定のため比率も上昇していくと見込まれる。
④類似団体平均を大きく下回っているが、累積欠損率は類似団体を上回っており、
資産の償却費用（将来的な更新費用）についての財源確保が課題である。
※H30の「0」はR1で事業別に企業債を振り分けたため。
⑥維持管理費の増加により増加しており、以降もおおよそ横ばいもしくは増加していく見込みである。
⑦前年比2.97ポイントの増で100％を超えているため適正といえる。
※H30　誤：66.32　正：99.21</t>
    <phoneticPr fontId="4"/>
  </si>
  <si>
    <t>減価償却率は類似団体平均を上回っており、施設・設備の老朽化が進んでいることを示しています。
個別排水処理事業のため管渠はなく、②③の数値は0となっております。</t>
    <phoneticPr fontId="4"/>
  </si>
  <si>
    <t>一般会計からの繰入金に大きく依存しており、
資産の償却費用（将来的な更新費用）についての財源確保が課題である。
中長期的な視野で資産管理と適正な下水道料金の在り方について検討していきます。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</si>
</sst>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3A-4236-9D17-D44704DFD6D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93A-4236-9D17-D44704DFD6D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66.319999999999993</c:v>
                </c:pt>
                <c:pt idx="1">
                  <c:v>98.99</c:v>
                </c:pt>
                <c:pt idx="2">
                  <c:v>99.75</c:v>
                </c:pt>
                <c:pt idx="3">
                  <c:v>102.72</c:v>
                </c:pt>
                <c:pt idx="4">
                  <c:v>104.46</c:v>
                </c:pt>
              </c:numCache>
            </c:numRef>
          </c:val>
          <c:extLst>
            <c:ext xmlns:c16="http://schemas.microsoft.com/office/drawing/2014/chart" uri="{C3380CC4-5D6E-409C-BE32-E72D297353CC}">
              <c16:uniqueId val="{00000000-240F-4B2D-A2CB-56DC8CE3D1C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50.56</c:v>
                </c:pt>
                <c:pt idx="1">
                  <c:v>47.35</c:v>
                </c:pt>
                <c:pt idx="2">
                  <c:v>46.36</c:v>
                </c:pt>
                <c:pt idx="3">
                  <c:v>46.45</c:v>
                </c:pt>
                <c:pt idx="4">
                  <c:v>45.36</c:v>
                </c:pt>
              </c:numCache>
            </c:numRef>
          </c:val>
          <c:smooth val="0"/>
          <c:extLst>
            <c:ext xmlns:c16="http://schemas.microsoft.com/office/drawing/2014/chart" uri="{C3380CC4-5D6E-409C-BE32-E72D297353CC}">
              <c16:uniqueId val="{00000001-240F-4B2D-A2CB-56DC8CE3D1C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74.510000000000005</c:v>
                </c:pt>
                <c:pt idx="1">
                  <c:v>74.28</c:v>
                </c:pt>
                <c:pt idx="2">
                  <c:v>76.48</c:v>
                </c:pt>
                <c:pt idx="3">
                  <c:v>75.430000000000007</c:v>
                </c:pt>
                <c:pt idx="4">
                  <c:v>77.7</c:v>
                </c:pt>
              </c:numCache>
            </c:numRef>
          </c:val>
          <c:extLst>
            <c:ext xmlns:c16="http://schemas.microsoft.com/office/drawing/2014/chart" uri="{C3380CC4-5D6E-409C-BE32-E72D297353CC}">
              <c16:uniqueId val="{00000000-268C-4177-9F9E-E612A480B88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83.85</c:v>
                </c:pt>
                <c:pt idx="1">
                  <c:v>81.209999999999994</c:v>
                </c:pt>
                <c:pt idx="2">
                  <c:v>83.08</c:v>
                </c:pt>
                <c:pt idx="3">
                  <c:v>82.61</c:v>
                </c:pt>
                <c:pt idx="4">
                  <c:v>82.21</c:v>
                </c:pt>
              </c:numCache>
            </c:numRef>
          </c:val>
          <c:smooth val="0"/>
          <c:extLst>
            <c:ext xmlns:c16="http://schemas.microsoft.com/office/drawing/2014/chart" uri="{C3380CC4-5D6E-409C-BE32-E72D297353CC}">
              <c16:uniqueId val="{00000001-268C-4177-9F9E-E612A480B88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35.31</c:v>
                </c:pt>
                <c:pt idx="1">
                  <c:v>51.4</c:v>
                </c:pt>
                <c:pt idx="2">
                  <c:v>54.78</c:v>
                </c:pt>
                <c:pt idx="3">
                  <c:v>69.510000000000005</c:v>
                </c:pt>
                <c:pt idx="4">
                  <c:v>59.53</c:v>
                </c:pt>
              </c:numCache>
            </c:numRef>
          </c:val>
          <c:extLst>
            <c:ext xmlns:c16="http://schemas.microsoft.com/office/drawing/2014/chart" uri="{C3380CC4-5D6E-409C-BE32-E72D297353CC}">
              <c16:uniqueId val="{00000000-8ACD-4B0F-8F81-00698A587D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86.84</c:v>
                </c:pt>
                <c:pt idx="1">
                  <c:v>89.75</c:v>
                </c:pt>
                <c:pt idx="2">
                  <c:v>96.14</c:v>
                </c:pt>
                <c:pt idx="3">
                  <c:v>95.6</c:v>
                </c:pt>
                <c:pt idx="4">
                  <c:v>93.57</c:v>
                </c:pt>
              </c:numCache>
            </c:numRef>
          </c:val>
          <c:smooth val="0"/>
          <c:extLst>
            <c:ext xmlns:c16="http://schemas.microsoft.com/office/drawing/2014/chart" uri="{C3380CC4-5D6E-409C-BE32-E72D297353CC}">
              <c16:uniqueId val="{00000001-8ACD-4B0F-8F81-00698A587D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35.76</c:v>
                </c:pt>
                <c:pt idx="1">
                  <c:v>37.49</c:v>
                </c:pt>
                <c:pt idx="2">
                  <c:v>39.24</c:v>
                </c:pt>
                <c:pt idx="3">
                  <c:v>40.619999999999997</c:v>
                </c:pt>
                <c:pt idx="4">
                  <c:v>42.67</c:v>
                </c:pt>
              </c:numCache>
            </c:numRef>
          </c:val>
          <c:extLst>
            <c:ext xmlns:c16="http://schemas.microsoft.com/office/drawing/2014/chart" uri="{C3380CC4-5D6E-409C-BE32-E72D297353CC}">
              <c16:uniqueId val="{00000000-F372-430E-8D64-0C778D2F634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44.22</c:v>
                </c:pt>
                <c:pt idx="1">
                  <c:v>39.64</c:v>
                </c:pt>
                <c:pt idx="2">
                  <c:v>33.75</c:v>
                </c:pt>
                <c:pt idx="3">
                  <c:v>36.21</c:v>
                </c:pt>
                <c:pt idx="4">
                  <c:v>39.69</c:v>
                </c:pt>
              </c:numCache>
            </c:numRef>
          </c:val>
          <c:smooth val="0"/>
          <c:extLst>
            <c:ext xmlns:c16="http://schemas.microsoft.com/office/drawing/2014/chart" uri="{C3380CC4-5D6E-409C-BE32-E72D297353CC}">
              <c16:uniqueId val="{00000001-F372-430E-8D64-0C778D2F634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05-4083-BCE3-01F2257A73F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C05-4083-BCE3-01F2257A73F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183.24</c:v>
                </c:pt>
                <c:pt idx="1">
                  <c:v>347.82</c:v>
                </c:pt>
                <c:pt idx="2">
                  <c:v>483.11</c:v>
                </c:pt>
                <c:pt idx="3">
                  <c:v>568.42999999999995</c:v>
                </c:pt>
                <c:pt idx="4">
                  <c:v>692.11</c:v>
                </c:pt>
              </c:numCache>
            </c:numRef>
          </c:val>
          <c:extLst>
            <c:ext xmlns:c16="http://schemas.microsoft.com/office/drawing/2014/chart" uri="{C3380CC4-5D6E-409C-BE32-E72D297353CC}">
              <c16:uniqueId val="{00000000-1D52-4738-8F40-A5E1F2ED0F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254.32</c:v>
                </c:pt>
                <c:pt idx="1">
                  <c:v>249.76</c:v>
                </c:pt>
                <c:pt idx="2">
                  <c:v>237</c:v>
                </c:pt>
                <c:pt idx="3">
                  <c:v>257.23</c:v>
                </c:pt>
                <c:pt idx="4">
                  <c:v>293.54000000000002</c:v>
                </c:pt>
              </c:numCache>
            </c:numRef>
          </c:val>
          <c:smooth val="0"/>
          <c:extLst>
            <c:ext xmlns:c16="http://schemas.microsoft.com/office/drawing/2014/chart" uri="{C3380CC4-5D6E-409C-BE32-E72D297353CC}">
              <c16:uniqueId val="{00000001-1D52-4738-8F40-A5E1F2ED0F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-113.02</c:v>
                </c:pt>
                <c:pt idx="1">
                  <c:v>-183.35</c:v>
                </c:pt>
                <c:pt idx="2">
                  <c:v>-194.49</c:v>
                </c:pt>
                <c:pt idx="3">
                  <c:v>-149.69</c:v>
                </c:pt>
                <c:pt idx="4">
                  <c:v>-97.52</c:v>
                </c:pt>
              </c:numCache>
            </c:numRef>
          </c:val>
          <c:extLst>
            <c:ext xmlns:c16="http://schemas.microsoft.com/office/drawing/2014/chart" uri="{C3380CC4-5D6E-409C-BE32-E72D297353CC}">
              <c16:uniqueId val="{00000000-6588-47DD-9C55-3D4420A741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277.89</c:v>
                </c:pt>
                <c:pt idx="1">
                  <c:v>256.37</c:v>
                </c:pt>
                <c:pt idx="2">
                  <c:v>135.35</c:v>
                </c:pt>
                <c:pt idx="3">
                  <c:v>150.91999999999999</c:v>
                </c:pt>
                <c:pt idx="4">
                  <c:v>151.72</c:v>
                </c:pt>
              </c:numCache>
            </c:numRef>
          </c:val>
          <c:smooth val="0"/>
          <c:extLst>
            <c:ext xmlns:c16="http://schemas.microsoft.com/office/drawing/2014/chart" uri="{C3380CC4-5D6E-409C-BE32-E72D297353CC}">
              <c16:uniqueId val="{00000001-6588-47DD-9C55-3D4420A741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229.12</c:v>
                </c:pt>
                <c:pt idx="2">
                  <c:v>265.91000000000003</c:v>
                </c:pt>
                <c:pt idx="3">
                  <c:v>206.22</c:v>
                </c:pt>
                <c:pt idx="4">
                  <c:v>272.77</c:v>
                </c:pt>
              </c:numCache>
            </c:numRef>
          </c:val>
          <c:extLst>
            <c:ext xmlns:c16="http://schemas.microsoft.com/office/drawing/2014/chart" uri="{C3380CC4-5D6E-409C-BE32-E72D297353CC}">
              <c16:uniqueId val="{00000000-2FC6-4033-91C0-51CFC7DE316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855.65</c:v>
                </c:pt>
                <c:pt idx="1">
                  <c:v>862.99</c:v>
                </c:pt>
                <c:pt idx="2">
                  <c:v>782.91</c:v>
                </c:pt>
                <c:pt idx="3">
                  <c:v>783.21</c:v>
                </c:pt>
                <c:pt idx="4">
                  <c:v>902.04</c:v>
                </c:pt>
              </c:numCache>
            </c:numRef>
          </c:val>
          <c:smooth val="0"/>
          <c:extLst>
            <c:ext xmlns:c16="http://schemas.microsoft.com/office/drawing/2014/chart" uri="{C3380CC4-5D6E-409C-BE32-E72D297353CC}">
              <c16:uniqueId val="{00000001-2FC6-4033-91C0-51CFC7DE316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61.55</c:v>
                </c:pt>
                <c:pt idx="1">
                  <c:v>32.18</c:v>
                </c:pt>
                <c:pt idx="2">
                  <c:v>30.11</c:v>
                </c:pt>
                <c:pt idx="3">
                  <c:v>43.68</c:v>
                </c:pt>
                <c:pt idx="4">
                  <c:v>39.57</c:v>
                </c:pt>
              </c:numCache>
            </c:numRef>
          </c:val>
          <c:extLst>
            <c:ext xmlns:c16="http://schemas.microsoft.com/office/drawing/2014/chart" uri="{C3380CC4-5D6E-409C-BE32-E72D297353CC}">
              <c16:uniqueId val="{00000000-56E9-4643-A362-1BAE0EECEF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52.23</c:v>
                </c:pt>
                <c:pt idx="1">
                  <c:v>50.06</c:v>
                </c:pt>
                <c:pt idx="2">
                  <c:v>49.38</c:v>
                </c:pt>
                <c:pt idx="3">
                  <c:v>48.53</c:v>
                </c:pt>
                <c:pt idx="4">
                  <c:v>46.11</c:v>
                </c:pt>
              </c:numCache>
            </c:numRef>
          </c:val>
          <c:smooth val="0"/>
          <c:extLst>
            <c:ext xmlns:c16="http://schemas.microsoft.com/office/drawing/2014/chart" uri="{C3380CC4-5D6E-409C-BE32-E72D297353CC}">
              <c16:uniqueId val="{00000001-56E9-4643-A362-1BAE0EECEF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145.83000000000001</c:v>
                </c:pt>
                <c:pt idx="1">
                  <c:v>277.62</c:v>
                </c:pt>
                <c:pt idx="2">
                  <c:v>302.99</c:v>
                </c:pt>
                <c:pt idx="3">
                  <c:v>208.84</c:v>
                </c:pt>
                <c:pt idx="4">
                  <c:v>231.85</c:v>
                </c:pt>
              </c:numCache>
            </c:numRef>
          </c:val>
          <c:extLst>
            <c:ext xmlns:c16="http://schemas.microsoft.com/office/drawing/2014/chart" uri="{C3380CC4-5D6E-409C-BE32-E72D297353CC}">
              <c16:uniqueId val="{00000000-A1CB-435B-831B-3620E23F8B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294.05</c:v>
                </c:pt>
                <c:pt idx="1">
                  <c:v>309.22000000000003</c:v>
                </c:pt>
                <c:pt idx="2">
                  <c:v>316.97000000000003</c:v>
                </c:pt>
                <c:pt idx="3">
                  <c:v>326.17</c:v>
                </c:pt>
                <c:pt idx="4">
                  <c:v>336.93</c:v>
                </c:pt>
              </c:numCache>
            </c:numRef>
          </c:val>
          <c:smooth val="0"/>
          <c:extLst>
            <c:ext xmlns:c16="http://schemas.microsoft.com/office/drawing/2014/chart" uri="{C3380CC4-5D6E-409C-BE32-E72D297353CC}">
              <c16:uniqueId val="{00000001-A1CB-435B-831B-3620E23F8B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【155.91】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【881.57】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10" zoomScaleNormal="100" workbookViewId="0">
      <selection activeCell="BB35" sqref="BB34:BB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更別村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46">
        <f>データ!S6</f>
        <v>3158</v>
      </c>
      <c r="AM8" s="46"/>
      <c r="AN8" s="46"/>
      <c r="AO8" s="46"/>
      <c r="AP8" s="46"/>
      <c r="AQ8" s="46"/>
      <c r="AR8" s="46"/>
      <c r="AS8" s="46"/>
      <c r="AT8" s="45">
        <f>データ!T6</f>
        <v>176.9</v>
      </c>
      <c r="AU8" s="45"/>
      <c r="AV8" s="45"/>
      <c r="AW8" s="45"/>
      <c r="AX8" s="45"/>
      <c r="AY8" s="45"/>
      <c r="AZ8" s="45"/>
      <c r="BA8" s="45"/>
      <c r="BB8" s="45">
        <f>データ!U6</f>
        <v>17.850000000000001</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41.25</v>
      </c>
      <c r="J10" s="45"/>
      <c r="K10" s="45"/>
      <c r="L10" s="45"/>
      <c r="M10" s="45"/>
      <c r="N10" s="45"/>
      <c r="O10" s="45"/>
      <c r="P10" s="45">
        <f>データ!P6</f>
        <v>40.22</v>
      </c>
      <c r="Q10" s="45"/>
      <c r="R10" s="45"/>
      <c r="S10" s="45"/>
      <c r="T10" s="45"/>
      <c r="U10" s="45"/>
      <c r="V10" s="45"/>
      <c r="W10" s="45">
        <f>データ!Q6</f>
        <v>100</v>
      </c>
      <c r="X10" s="45"/>
      <c r="Y10" s="45"/>
      <c r="Z10" s="45"/>
      <c r="AA10" s="45"/>
      <c r="AB10" s="45"/>
      <c r="AC10" s="45"/>
      <c r="AD10" s="46">
        <f>データ!R6</f>
        <v>4100</v>
      </c>
      <c r="AE10" s="46"/>
      <c r="AF10" s="46"/>
      <c r="AG10" s="46"/>
      <c r="AH10" s="46"/>
      <c r="AI10" s="46"/>
      <c r="AJ10" s="46"/>
      <c r="AK10" s="2"/>
      <c r="AL10" s="46">
        <f>データ!V6</f>
        <v>1269</v>
      </c>
      <c r="AM10" s="46"/>
      <c r="AN10" s="46"/>
      <c r="AO10" s="46"/>
      <c r="AP10" s="46"/>
      <c r="AQ10" s="46"/>
      <c r="AR10" s="46"/>
      <c r="AS10" s="46"/>
      <c r="AT10" s="45">
        <f>データ!W6</f>
        <v>175</v>
      </c>
      <c r="AU10" s="45"/>
      <c r="AV10" s="45"/>
      <c r="AW10" s="45"/>
      <c r="AX10" s="45"/>
      <c r="AY10" s="45"/>
      <c r="AZ10" s="45"/>
      <c r="BA10" s="45"/>
      <c r="BB10" s="45">
        <f>データ!X6</f>
        <v>7.25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【93.47】</v>
      </c>
      <c r="F85" s="12" t="str">
        <f>データ!AT6</f>
        <v>【264.35】</v>
      </c>
      <c r="G85" s="12" t="str">
        <f>データ!BE6</f>
        <v>【155.91】</v>
      </c>
      <c r="H85" s="12" t="str">
        <f>データ!BP6</f>
        <v>【881.57】</v>
      </c>
      <c r="I85" s="12" t="str">
        <f>データ!CA6</f>
        <v>【46.46】</v>
      </c>
      <c r="J85" s="12" t="str">
        <f>データ!CL6</f>
        <v>【339.86】</v>
      </c>
      <c r="K85" s="12" t="str">
        <f>データ!CW6</f>
        <v>【45.78】</v>
      </c>
      <c r="L85" s="12" t="str">
        <f>データ!DH6</f>
        <v>【81.82】</v>
      </c>
      <c r="M85" s="12" t="str">
        <f>データ!DS6</f>
        <v>【39.37】</v>
      </c>
      <c r="N85" s="12" t="str">
        <f>データ!ED6</f>
        <v>【-】</v>
      </c>
      <c r="O85" s="12" t="str">
        <f>データ!EO6</f>
        <v>【-】</v>
      </c>
    </row>
  </sheetData>
  <sheetProtection algorithmName="SHA-512" hashValue="3nIspEXfczhWRMmi5PgiBYj0aHM9USkRmC6ji7u69Icqslq5XtQOYByMKkQgdOqUCDrwlOmDkv2NEmG41MGiVg==" saltValue="NYFDLFFiOdZ/exL6egERs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election activeCell="CU8" sqref="CU8"/>
    </sheetView>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16390</v>
      </c>
      <c r="D6" s="19">
        <f t="shared" si="3"/>
        <v>46</v>
      </c>
      <c r="E6" s="19">
        <f t="shared" si="3"/>
        <v>18</v>
      </c>
      <c r="F6" s="19">
        <f t="shared" si="3"/>
        <v>1</v>
      </c>
      <c r="G6" s="19">
        <f t="shared" si="3"/>
        <v>0</v>
      </c>
      <c r="H6" s="19" t="str">
        <f t="shared" si="3"/>
        <v>北海道　更別村</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41.25</v>
      </c>
      <c r="P6" s="20">
        <f t="shared" si="3"/>
        <v>40.22</v>
      </c>
      <c r="Q6" s="20">
        <f t="shared" si="3"/>
        <v>100</v>
      </c>
      <c r="R6" s="20">
        <f t="shared" si="3"/>
        <v>4100</v>
      </c>
      <c r="S6" s="20">
        <f t="shared" si="3"/>
        <v>3158</v>
      </c>
      <c r="T6" s="20">
        <f t="shared" si="3"/>
        <v>176.9</v>
      </c>
      <c r="U6" s="20">
        <f t="shared" si="3"/>
        <v>17.850000000000001</v>
      </c>
      <c r="V6" s="20">
        <f t="shared" si="3"/>
        <v>1269</v>
      </c>
      <c r="W6" s="20">
        <f t="shared" si="3"/>
        <v>175</v>
      </c>
      <c r="X6" s="20">
        <f t="shared" si="3"/>
        <v>7.25</v>
      </c>
      <c r="Y6" s="21">
        <f>IF(Y7="",NA(),Y7)</f>
        <v>35.31</v>
      </c>
      <c r="Z6" s="21">
        <f t="shared" ref="Z6:AH6" si="4">IF(Z7="",NA(),Z7)</f>
        <v>51.4</v>
      </c>
      <c r="AA6" s="21">
        <f t="shared" si="4"/>
        <v>54.78</v>
      </c>
      <c r="AB6" s="21">
        <f t="shared" si="4"/>
        <v>69.510000000000005</v>
      </c>
      <c r="AC6" s="21">
        <f t="shared" si="4"/>
        <v>59.53</v>
      </c>
      <c r="AD6" s="21">
        <f t="shared" si="4"/>
        <v>86.84</v>
      </c>
      <c r="AE6" s="21">
        <f t="shared" si="4"/>
        <v>89.75</v>
      </c>
      <c r="AF6" s="21">
        <f t="shared" si="4"/>
        <v>96.14</v>
      </c>
      <c r="AG6" s="21">
        <f t="shared" si="4"/>
        <v>95.6</v>
      </c>
      <c r="AH6" s="21">
        <f t="shared" si="4"/>
        <v>93.57</v>
      </c>
      <c r="AI6" s="20" t="str">
        <f>IF(AI7="","",IF(AI7="-","【-】","【"&amp;SUBSTITUTE(TEXT(AI7,"#,##0.00"),"-","△")&amp;"】"))</f>
        <v>【93.47】</v>
      </c>
      <c r="AJ6" s="21">
        <f>IF(AJ7="",NA(),AJ7)</f>
        <v>183.24</v>
      </c>
      <c r="AK6" s="21">
        <f t="shared" ref="AK6:AS6" si="5">IF(AK7="",NA(),AK7)</f>
        <v>347.82</v>
      </c>
      <c r="AL6" s="21">
        <f t="shared" si="5"/>
        <v>483.11</v>
      </c>
      <c r="AM6" s="21">
        <f t="shared" si="5"/>
        <v>568.42999999999995</v>
      </c>
      <c r="AN6" s="21">
        <f t="shared" si="5"/>
        <v>692.11</v>
      </c>
      <c r="AO6" s="21">
        <f t="shared" si="5"/>
        <v>254.32</v>
      </c>
      <c r="AP6" s="21">
        <f t="shared" si="5"/>
        <v>249.76</v>
      </c>
      <c r="AQ6" s="21">
        <f t="shared" si="5"/>
        <v>237</v>
      </c>
      <c r="AR6" s="21">
        <f t="shared" si="5"/>
        <v>257.23</v>
      </c>
      <c r="AS6" s="21">
        <f t="shared" si="5"/>
        <v>293.54000000000002</v>
      </c>
      <c r="AT6" s="20" t="str">
        <f>IF(AT7="","",IF(AT7="-","【-】","【"&amp;SUBSTITUTE(TEXT(AT7,"#,##0.00"),"-","△")&amp;"】"))</f>
        <v>【264.35】</v>
      </c>
      <c r="AU6" s="21">
        <f>IF(AU7="",NA(),AU7)</f>
        <v>-113.02</v>
      </c>
      <c r="AV6" s="21">
        <f t="shared" ref="AV6:BD6" si="6">IF(AV7="",NA(),AV7)</f>
        <v>-183.35</v>
      </c>
      <c r="AW6" s="21">
        <f t="shared" si="6"/>
        <v>-194.49</v>
      </c>
      <c r="AX6" s="21">
        <f t="shared" si="6"/>
        <v>-149.69</v>
      </c>
      <c r="AY6" s="21">
        <f t="shared" si="6"/>
        <v>-97.52</v>
      </c>
      <c r="AZ6" s="21">
        <f t="shared" si="6"/>
        <v>277.89</v>
      </c>
      <c r="BA6" s="21">
        <f t="shared" si="6"/>
        <v>256.37</v>
      </c>
      <c r="BB6" s="21">
        <f t="shared" si="6"/>
        <v>135.35</v>
      </c>
      <c r="BC6" s="21">
        <f t="shared" si="6"/>
        <v>150.91999999999999</v>
      </c>
      <c r="BD6" s="21">
        <f t="shared" si="6"/>
        <v>151.72</v>
      </c>
      <c r="BE6" s="20" t="str">
        <f>IF(BE7="","",IF(BE7="-","【-】","【"&amp;SUBSTITUTE(TEXT(BE7,"#,##0.00"),"-","△")&amp;"】"))</f>
        <v>【155.91】</v>
      </c>
      <c r="BF6" s="20">
        <f>IF(BF7="",NA(),BF7)</f>
        <v>0</v>
      </c>
      <c r="BG6" s="21">
        <f t="shared" ref="BG6:BO6" si="7">IF(BG7="",NA(),BG7)</f>
        <v>229.12</v>
      </c>
      <c r="BH6" s="21">
        <f t="shared" si="7"/>
        <v>265.91000000000003</v>
      </c>
      <c r="BI6" s="21">
        <f t="shared" si="7"/>
        <v>206.22</v>
      </c>
      <c r="BJ6" s="21">
        <f t="shared" si="7"/>
        <v>272.77</v>
      </c>
      <c r="BK6" s="21">
        <f t="shared" si="7"/>
        <v>855.65</v>
      </c>
      <c r="BL6" s="21">
        <f t="shared" si="7"/>
        <v>862.99</v>
      </c>
      <c r="BM6" s="21">
        <f t="shared" si="7"/>
        <v>782.91</v>
      </c>
      <c r="BN6" s="21">
        <f t="shared" si="7"/>
        <v>783.21</v>
      </c>
      <c r="BO6" s="21">
        <f t="shared" si="7"/>
        <v>902.04</v>
      </c>
      <c r="BP6" s="20" t="str">
        <f>IF(BP7="","",IF(BP7="-","【-】","【"&amp;SUBSTITUTE(TEXT(BP7,"#,##0.00"),"-","△")&amp;"】"))</f>
        <v>【881.57】</v>
      </c>
      <c r="BQ6" s="21">
        <f>IF(BQ7="",NA(),BQ7)</f>
        <v>61.55</v>
      </c>
      <c r="BR6" s="21">
        <f t="shared" ref="BR6:BZ6" si="8">IF(BR7="",NA(),BR7)</f>
        <v>32.18</v>
      </c>
      <c r="BS6" s="21">
        <f t="shared" si="8"/>
        <v>30.11</v>
      </c>
      <c r="BT6" s="21">
        <f t="shared" si="8"/>
        <v>43.68</v>
      </c>
      <c r="BU6" s="21">
        <f t="shared" si="8"/>
        <v>39.57</v>
      </c>
      <c r="BV6" s="21">
        <f t="shared" si="8"/>
        <v>52.23</v>
      </c>
      <c r="BW6" s="21">
        <f t="shared" si="8"/>
        <v>50.06</v>
      </c>
      <c r="BX6" s="21">
        <f t="shared" si="8"/>
        <v>49.38</v>
      </c>
      <c r="BY6" s="21">
        <f t="shared" si="8"/>
        <v>48.53</v>
      </c>
      <c r="BZ6" s="21">
        <f t="shared" si="8"/>
        <v>46.11</v>
      </c>
      <c r="CA6" s="20" t="str">
        <f>IF(CA7="","",IF(CA7="-","【-】","【"&amp;SUBSTITUTE(TEXT(CA7,"#,##0.00"),"-","△")&amp;"】"))</f>
        <v>【46.46】</v>
      </c>
      <c r="CB6" s="21">
        <f>IF(CB7="",NA(),CB7)</f>
        <v>145.83000000000001</v>
      </c>
      <c r="CC6" s="21">
        <f t="shared" ref="CC6:CK6" si="9">IF(CC7="",NA(),CC7)</f>
        <v>277.62</v>
      </c>
      <c r="CD6" s="21">
        <f t="shared" si="9"/>
        <v>302.99</v>
      </c>
      <c r="CE6" s="21">
        <f t="shared" si="9"/>
        <v>208.84</v>
      </c>
      <c r="CF6" s="21">
        <f t="shared" si="9"/>
        <v>231.85</v>
      </c>
      <c r="CG6" s="21">
        <f t="shared" si="9"/>
        <v>294.05</v>
      </c>
      <c r="CH6" s="21">
        <f t="shared" si="9"/>
        <v>309.22000000000003</v>
      </c>
      <c r="CI6" s="21">
        <f t="shared" si="9"/>
        <v>316.97000000000003</v>
      </c>
      <c r="CJ6" s="21">
        <f t="shared" si="9"/>
        <v>326.17</v>
      </c>
      <c r="CK6" s="21">
        <f t="shared" si="9"/>
        <v>336.93</v>
      </c>
      <c r="CL6" s="20" t="str">
        <f>IF(CL7="","",IF(CL7="-","【-】","【"&amp;SUBSTITUTE(TEXT(CL7,"#,##0.00"),"-","△")&amp;"】"))</f>
        <v>【339.86】</v>
      </c>
      <c r="CM6" s="21">
        <f>IF(CM7="",NA(),CM7)</f>
        <v>66.319999999999993</v>
      </c>
      <c r="CN6" s="21">
        <f t="shared" ref="CN6:CV6" si="10">IF(CN7="",NA(),CN7)</f>
        <v>98.99</v>
      </c>
      <c r="CO6" s="21">
        <f t="shared" si="10"/>
        <v>99.75</v>
      </c>
      <c r="CP6" s="21">
        <f t="shared" si="10"/>
        <v>102.72</v>
      </c>
      <c r="CQ6" s="21">
        <f t="shared" si="10"/>
        <v>104.46</v>
      </c>
      <c r="CR6" s="21">
        <f t="shared" si="10"/>
        <v>50.56</v>
      </c>
      <c r="CS6" s="21">
        <f t="shared" si="10"/>
        <v>47.35</v>
      </c>
      <c r="CT6" s="21">
        <f t="shared" si="10"/>
        <v>46.36</v>
      </c>
      <c r="CU6" s="21">
        <f t="shared" si="10"/>
        <v>46.45</v>
      </c>
      <c r="CV6" s="21">
        <f t="shared" si="10"/>
        <v>45.36</v>
      </c>
      <c r="CW6" s="20" t="str">
        <f>IF(CW7="","",IF(CW7="-","【-】","【"&amp;SUBSTITUTE(TEXT(CW7,"#,##0.00"),"-","△")&amp;"】"))</f>
        <v>【45.78】</v>
      </c>
      <c r="CX6" s="21">
        <f>IF(CX7="",NA(),CX7)</f>
        <v>74.510000000000005</v>
      </c>
      <c r="CY6" s="21">
        <f t="shared" ref="CY6:DG6" si="11">IF(CY7="",NA(),CY7)</f>
        <v>74.28</v>
      </c>
      <c r="CZ6" s="21">
        <f t="shared" si="11"/>
        <v>76.48</v>
      </c>
      <c r="DA6" s="21">
        <f t="shared" si="11"/>
        <v>75.430000000000007</v>
      </c>
      <c r="DB6" s="21">
        <f t="shared" si="11"/>
        <v>77.7</v>
      </c>
      <c r="DC6" s="21">
        <f t="shared" si="11"/>
        <v>83.85</v>
      </c>
      <c r="DD6" s="21">
        <f t="shared" si="11"/>
        <v>81.209999999999994</v>
      </c>
      <c r="DE6" s="21">
        <f t="shared" si="11"/>
        <v>83.08</v>
      </c>
      <c r="DF6" s="21">
        <f t="shared" si="11"/>
        <v>82.61</v>
      </c>
      <c r="DG6" s="21">
        <f t="shared" si="11"/>
        <v>82.21</v>
      </c>
      <c r="DH6" s="20" t="str">
        <f>IF(DH7="","",IF(DH7="-","【-】","【"&amp;SUBSTITUTE(TEXT(DH7,"#,##0.00"),"-","△")&amp;"】"))</f>
        <v>【81.82】</v>
      </c>
      <c r="DI6" s="21">
        <f>IF(DI7="",NA(),DI7)</f>
        <v>35.76</v>
      </c>
      <c r="DJ6" s="21">
        <f t="shared" ref="DJ6:DR6" si="12">IF(DJ7="",NA(),DJ7)</f>
        <v>37.49</v>
      </c>
      <c r="DK6" s="21">
        <f t="shared" si="12"/>
        <v>39.24</v>
      </c>
      <c r="DL6" s="21">
        <f t="shared" si="12"/>
        <v>40.619999999999997</v>
      </c>
      <c r="DM6" s="21">
        <f t="shared" si="12"/>
        <v>42.67</v>
      </c>
      <c r="DN6" s="21">
        <f t="shared" si="12"/>
        <v>44.22</v>
      </c>
      <c r="DO6" s="21">
        <f t="shared" si="12"/>
        <v>39.64</v>
      </c>
      <c r="DP6" s="21">
        <f t="shared" si="12"/>
        <v>33.75</v>
      </c>
      <c r="DQ6" s="21">
        <f t="shared" si="12"/>
        <v>36.21</v>
      </c>
      <c r="DR6" s="21">
        <f t="shared" si="12"/>
        <v>39.69</v>
      </c>
      <c r="DS6" s="20" t="str">
        <f>IF(DS7="","",IF(DS7="-","【-】","【"&amp;SUBSTITUTE(TEXT(DS7,"#,##0.00"),"-","△")&amp;"】"))</f>
        <v>【39.37】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16390</v>
      </c>
      <c r="D7" s="23">
        <v>46</v>
      </c>
      <c r="E7" s="23">
        <v>18</v>
      </c>
      <c r="F7" s="23">
        <v>1</v>
      </c>
      <c r="G7" s="23">
        <v>0</v>
      </c>
      <c r="H7" s="23" t="s">
        <v>96</v>
      </c>
      <c r="I7" s="23" t="s">
        <v>97</v>
      </c>
      <c r="J7" s="23" t="s">
        <v>98</v>
      </c>
      <c r="K7" s="23" t="s">
        <v>99</v>
      </c>
      <c r="L7" s="23" t="s">
        <v>100</v>
      </c>
      <c r="M7" s="23" t="s">
        <v>101</v>
      </c>
      <c r="N7" s="24" t="s">
        <v>102</v>
      </c>
      <c r="O7" s="24">
        <v>41.25</v>
      </c>
      <c r="P7" s="24">
        <v>40.22</v>
      </c>
      <c r="Q7" s="24">
        <v>100</v>
      </c>
      <c r="R7" s="24">
        <v>4100</v>
      </c>
      <c r="S7" s="24">
        <v>3158</v>
      </c>
      <c r="T7" s="24">
        <v>176.9</v>
      </c>
      <c r="U7" s="24">
        <v>17.850000000000001</v>
      </c>
      <c r="V7" s="24">
        <v>1269</v>
      </c>
      <c r="W7" s="24">
        <v>175</v>
      </c>
      <c r="X7" s="24">
        <v>7.25</v>
      </c>
      <c r="Y7" s="24">
        <v>35.31</v>
      </c>
      <c r="Z7" s="24">
        <v>51.4</v>
      </c>
      <c r="AA7" s="24">
        <v>54.78</v>
      </c>
      <c r="AB7" s="24">
        <v>69.510000000000005</v>
      </c>
      <c r="AC7" s="24">
        <v>59.53</v>
      </c>
      <c r="AD7" s="24">
        <v>86.84</v>
      </c>
      <c r="AE7" s="24">
        <v>89.75</v>
      </c>
      <c r="AF7" s="24">
        <v>96.14</v>
      </c>
      <c r="AG7" s="24">
        <v>95.6</v>
      </c>
      <c r="AH7" s="24">
        <v>93.57</v>
      </c>
      <c r="AI7" s="24">
        <v>93.47</v>
      </c>
      <c r="AJ7" s="24">
        <v>183.24</v>
      </c>
      <c r="AK7" s="24">
        <v>347.82</v>
      </c>
      <c r="AL7" s="24">
        <v>483.11</v>
      </c>
      <c r="AM7" s="24">
        <v>568.42999999999995</v>
      </c>
      <c r="AN7" s="24">
        <v>692.11</v>
      </c>
      <c r="AO7" s="24">
        <v>254.32</v>
      </c>
      <c r="AP7" s="24">
        <v>249.76</v>
      </c>
      <c r="AQ7" s="24">
        <v>237</v>
      </c>
      <c r="AR7" s="24">
        <v>257.23</v>
      </c>
      <c r="AS7" s="24">
        <v>293.54000000000002</v>
      </c>
      <c r="AT7" s="24">
        <v>264.35000000000002</v>
      </c>
      <c r="AU7" s="24">
        <v>-113.02</v>
      </c>
      <c r="AV7" s="24">
        <v>-183.35</v>
      </c>
      <c r="AW7" s="24">
        <v>-194.49</v>
      </c>
      <c r="AX7" s="24">
        <v>-149.69</v>
      </c>
      <c r="AY7" s="24">
        <v>-97.52</v>
      </c>
      <c r="AZ7" s="24">
        <v>277.89</v>
      </c>
      <c r="BA7" s="24">
        <v>256.37</v>
      </c>
      <c r="BB7" s="24">
        <v>135.35</v>
      </c>
      <c r="BC7" s="24">
        <v>150.91999999999999</v>
      </c>
      <c r="BD7" s="24">
        <v>151.72</v>
      </c>
      <c r="BE7" s="24">
        <v>155.91</v>
      </c>
      <c r="BF7" s="24">
        <v>0</v>
      </c>
      <c r="BG7" s="24">
        <v>229.12</v>
      </c>
      <c r="BH7" s="24">
        <v>265.91000000000003</v>
      </c>
      <c r="BI7" s="24">
        <v>206.22</v>
      </c>
      <c r="BJ7" s="24">
        <v>272.77</v>
      </c>
      <c r="BK7" s="24">
        <v>855.65</v>
      </c>
      <c r="BL7" s="24">
        <v>862.99</v>
      </c>
      <c r="BM7" s="24">
        <v>782.91</v>
      </c>
      <c r="BN7" s="24">
        <v>783.21</v>
      </c>
      <c r="BO7" s="24">
        <v>902.04</v>
      </c>
      <c r="BP7" s="24">
        <v>881.57</v>
      </c>
      <c r="BQ7" s="24">
        <v>61.55</v>
      </c>
      <c r="BR7" s="24">
        <v>32.18</v>
      </c>
      <c r="BS7" s="24">
        <v>30.11</v>
      </c>
      <c r="BT7" s="24">
        <v>43.68</v>
      </c>
      <c r="BU7" s="24">
        <v>39.57</v>
      </c>
      <c r="BV7" s="24">
        <v>52.23</v>
      </c>
      <c r="BW7" s="24">
        <v>50.06</v>
      </c>
      <c r="BX7" s="24">
        <v>49.38</v>
      </c>
      <c r="BY7" s="24">
        <v>48.53</v>
      </c>
      <c r="BZ7" s="24">
        <v>46.11</v>
      </c>
      <c r="CA7" s="24">
        <v>46.46</v>
      </c>
      <c r="CB7" s="24">
        <v>145.83000000000001</v>
      </c>
      <c r="CC7" s="24">
        <v>277.62</v>
      </c>
      <c r="CD7" s="24">
        <v>302.99</v>
      </c>
      <c r="CE7" s="24">
        <v>208.84</v>
      </c>
      <c r="CF7" s="24">
        <v>231.85</v>
      </c>
      <c r="CG7" s="24">
        <v>294.05</v>
      </c>
      <c r="CH7" s="24">
        <v>309.22000000000003</v>
      </c>
      <c r="CI7" s="24">
        <v>316.97000000000003</v>
      </c>
      <c r="CJ7" s="24">
        <v>326.17</v>
      </c>
      <c r="CK7" s="24">
        <v>336.93</v>
      </c>
      <c r="CL7" s="24">
        <v>339.86</v>
      </c>
      <c r="CM7" s="24">
        <v>66.319999999999993</v>
      </c>
      <c r="CN7" s="24">
        <v>98.99</v>
      </c>
      <c r="CO7" s="24">
        <v>99.75</v>
      </c>
      <c r="CP7" s="24">
        <v>102.72</v>
      </c>
      <c r="CQ7" s="24">
        <v>104.46</v>
      </c>
      <c r="CR7" s="24">
        <v>50.56</v>
      </c>
      <c r="CS7" s="24">
        <v>47.35</v>
      </c>
      <c r="CT7" s="24">
        <v>46.36</v>
      </c>
      <c r="CU7" s="24">
        <v>46.45</v>
      </c>
      <c r="CV7" s="24">
        <v>45.36</v>
      </c>
      <c r="CW7" s="24">
        <v>45.78</v>
      </c>
      <c r="CX7" s="24">
        <v>74.510000000000005</v>
      </c>
      <c r="CY7" s="24">
        <v>74.28</v>
      </c>
      <c r="CZ7" s="24">
        <v>76.48</v>
      </c>
      <c r="DA7" s="24">
        <v>75.430000000000007</v>
      </c>
      <c r="DB7" s="24">
        <v>77.7</v>
      </c>
      <c r="DC7" s="24">
        <v>83.85</v>
      </c>
      <c r="DD7" s="24">
        <v>81.209999999999994</v>
      </c>
      <c r="DE7" s="24">
        <v>83.08</v>
      </c>
      <c r="DF7" s="24">
        <v>82.61</v>
      </c>
      <c r="DG7" s="24">
        <v>82.21</v>
      </c>
      <c r="DH7" s="24">
        <v>81.819999999999993</v>
      </c>
      <c r="DI7" s="24">
        <v>35.76</v>
      </c>
      <c r="DJ7" s="24">
        <v>37.49</v>
      </c>
      <c r="DK7" s="24">
        <v>39.24</v>
      </c>
      <c r="DL7" s="24">
        <v>40.619999999999997</v>
      </c>
      <c r="DM7" s="24">
        <v>42.67</v>
      </c>
      <c r="DN7" s="24">
        <v>44.22</v>
      </c>
      <c r="DO7" s="24">
        <v>39.64</v>
      </c>
      <c r="DP7" s="24">
        <v>33.75</v>
      </c>
      <c r="DQ7" s="24">
        <v>36.21</v>
      </c>
      <c r="DR7" s="24">
        <v>39.69</v>
      </c>
      <c r="DS7" s="24">
        <v>39.369999999999997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yuya-nakata</cp:lastModifiedBy>
  <dcterms:created xsi:type="dcterms:W3CDTF">2023-12-12T01:08:32Z</dcterms:created>
  <dcterms:modified xsi:type="dcterms:W3CDTF">2024-01-18T06:36:57Z</dcterms:modified>
  <cp:category/>
</cp:coreProperties>
</file>