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建設水道課\水道\06 簡易水道事業特別会計に関すること。\企業会計関係調査物\R5\【依頼：1月26日（金）〆】公営企業に係る経営比較分析表（令和４年度決算）の分析等について\DL\"/>
    </mc:Choice>
  </mc:AlternateContent>
  <xr:revisionPtr revIDLastSave="0" documentId="13_ncr:1_{3FF25227-6E53-408D-BC08-764BE80AC019}" xr6:coauthVersionLast="47" xr6:coauthVersionMax="47" xr10:uidLastSave="{00000000-0000-0000-0000-000000000000}"/>
  <workbookProtection workbookAlgorithmName="SHA-512" workbookHashValue="jBDu/BUxkJMYSCv4Xnr0/CaGuXRI9uMihmi0lWpYDWpPpgEuroqICXWZFzPyTXuAR9ruhgsTiXrcIekwLmtPfQ==" workbookSaltValue="uo9hjkFuojMR0FMt+dWriQ==" workbookSpinCount="100000" lockStructure="1"/>
  <bookViews>
    <workbookView xWindow="-25320" yWindow="-120" windowWidth="25440" windowHeight="153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<sst xmlns="http://schemas.openxmlformats.org/spreadsheetml/2006/main" count="228" uniqueCount="114">
  <si>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</si>
  <si>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</si>
  <si>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</si>
  <si>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</si>
  <si>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</si>
  <si>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</si>
  <si>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</si>
  <si>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</si>
  <si>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</si>
  <si>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</si>
  <si>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</si>
  <si>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</si>
  <si>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</si>
  <si>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</si>
  <si>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</si>
  <si>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</si>
  <si>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</si>
  <si>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</si>
  <si>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</si>
  <si>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</si>
  <si>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</si>
  <si>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</si>
  <si>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</si>
  <si>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</si>
  <si>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</si>
  <si>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</si>
  <si>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</si>
  <si>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</si>
  <si>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</si>
  <si>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</si>
  <si>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</si>
  <si>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</si>
  <si>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</si>
  <si>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</si>
  <si>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</si>
  <si>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</si>
  <si>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</si>
  <si>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</si>
  <si>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</si>
  <si>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</si>
  <si>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</si>
  <si>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</si>
  <si>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</si>
  <si>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</si>
  <si>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</si>
  <si>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</si>
  <si>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</si>
  <si>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</si>
  <si>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</si>
  <si>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</si>
  <si>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</si>
  <si>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</si>
  <si>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</si>
  <si>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</si>
  <si>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</si>
  <si>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</si>
  <si>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</si>
  <si>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</si>
  <si>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</si>
  <si>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</si>
  <si>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</si>
  <si>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</si>
  <si>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</si>
  <si>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</si>
  <si>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</si>
  <si>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</si>
  <si>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</si>
  <si>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</si>
  <si>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</si>
  <si>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</si>
  <si>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</si>
  <si>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</si>
  <si>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</si>
  <si>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</si>
  <si>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</si>
  <si>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</si>
  <si>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</si>
  <si>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</si>
  <si>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</si>
  <si>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</si>
  <si>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</si>
  <si>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</si>
  <si>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</si>
  <si>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</si>
  <si>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</si>
  <si>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</si>
  <si>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</si>
  <si>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</si>
  <si>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</si>
  <si>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</si>
  <si>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</si>
  <si>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</si>
  <si>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</si>
  <si>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更別村</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</si>
  <si>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</si>
  <si>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</si>
  <si>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</si>
  <si>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</si>
  <si>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</si>
  <si>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</si>
  <si>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</si>
  <si>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</si>
  <si>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</si>
  <si>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</si>
  <si>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</si>
  <si>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</si>
  <si>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</si>
  <si>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</si>
  <si>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</si>
  <si>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</si>
  <si>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</si>
  <si>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R3決算は資産更新に伴う既資産の除却及び過年度分の基準繰出分について追加で長期前受金に計上しており数値が高くなっていますが、追加分を除く例年通りの算出でいくと103％程度となる。R4は93.54％となっており、マイナス10ポイントの減少であり、要因としては隔年で実施している漏水調査費用の増加と資本的支出から収益的支出に科目変更したものがあり、維持管理費の増加が原因です。給水収益の減少と維持管理費の増加はこれからも続いていくと考えられ、老朽化が進み法定耐用年数を超えた管路延長は類似団体平均を大きく超えており、今後更新投資に充当する財源の確保が重要になる事から、中長期的な目線で使用料の改定等も考えていく必要があります。
②現時点で欠損金は発生していない状況ですが、今後施設の更新等で減価償却費も増え、人口の減少による給水収益の減なども懸念されるため、①と同様の対応が必要になると考えられます。
③R4については管路整備事業の関係で借入が増え一時的に預金が増えている状態のため、前年比大幅増となっていますが、次年度以降についてはR3以前と同様に推移していく見込みであり、流動性の確保は問題ないと判断します。
④類似団体平均より大幅に下回っていますが、給水収益の減少や今後の更新等により増加していくと考えられるため注視していく必要があります。
⑤R3の料金回収率が増加した要因については、長期前受金戻入額が増加した事によるもので例年通りに算出するとR3の料金回収率は101.19％。R4はマイナス15.71ポイントの減少となっており維持管理費の増加が要因となっている。今後、更新投資に充当する財源の確保が重要になるため、中長期的な目線で使用料の改定等も考えていく必要があります。
⑥維持管理費の増により給水原価も上がっている状態。類似団体平均より低い数値にはなっているが、人口減少により有収水量も減少していく見込みであり、かつ費用は上がっていくと考えれらるため、有収水量の増と維持管理費の削減が必要になってくる。
⑦水道使用量の相対的な減少もあり、施設利用率が減少している状態。今後推移を注視し、状況によりダウンサイジングなどの検討も必要になってくると考えられる。
⑧異常水量や漏水の確認等の早期の対応によりほぼ横ばいで推移していると考えられます。</t>
    <phoneticPr fontId="4"/>
  </si>
  <si>
    <t>①減価償却率は類似団体平均を上回っており、施設・設備の老朽化が進んでいることを示しています。
法定耐用年数を超えた管路は36.63％で、管路更新率にも示されているように更新工事を順次開始しています。</t>
    <phoneticPr fontId="4"/>
  </si>
  <si>
    <t>有収率は現状維持していくうえで、料金回収率・経常収支比率を上げ、
資産の償却費用（将来の更新費用）についての財源確保が必要です。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</si>
</sst>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0.22</c:v>
                </c:pt>
                <c:pt idx="3">
                  <c:v>0</c:v>
                </c:pt>
                <c:pt idx="4" formatCode="#,##0.00;&quot;△&quot;#,##0.00;&quot;-&quot;">
                  <c:v>1.68</c:v>
                </c:pt>
              </c:numCache>
            </c:numRef>
          </c:val>
          <c:extLst>
            <c:ext xmlns:c16="http://schemas.microsoft.com/office/drawing/2014/chart" uri="{C3380CC4-5D6E-409C-BE32-E72D297353CC}">
              <c16:uniqueId val="{00000000-C569-45B4-9196-2DAF2DFF46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C569-45B4-9196-2DAF2DFF46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49.28</c:v>
                </c:pt>
                <c:pt idx="1">
                  <c:v>49.29</c:v>
                </c:pt>
                <c:pt idx="2">
                  <c:v>49.39</c:v>
                </c:pt>
                <c:pt idx="3">
                  <c:v>47.94</c:v>
                </c:pt>
                <c:pt idx="4">
                  <c:v>47.15</c:v>
                </c:pt>
              </c:numCache>
            </c:numRef>
          </c:val>
          <c:extLst>
            <c:ext xmlns:c16="http://schemas.microsoft.com/office/drawing/2014/chart" uri="{C3380CC4-5D6E-409C-BE32-E72D297353CC}">
              <c16:uniqueId val="{00000000-7124-4288-B649-172EF250B8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7124-4288-B649-172EF250B8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80.13</c:v>
                </c:pt>
                <c:pt idx="1">
                  <c:v>81.58</c:v>
                </c:pt>
                <c:pt idx="2">
                  <c:v>84.42</c:v>
                </c:pt>
                <c:pt idx="3">
                  <c:v>85.88</c:v>
                </c:pt>
                <c:pt idx="4">
                  <c:v>85.55</c:v>
                </c:pt>
              </c:numCache>
            </c:numRef>
          </c:val>
          <c:extLst>
            <c:ext xmlns:c16="http://schemas.microsoft.com/office/drawing/2014/chart" uri="{C3380CC4-5D6E-409C-BE32-E72D297353CC}">
              <c16:uniqueId val="{00000000-61EA-4EC1-B19F-92148D7DB4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61EA-4EC1-B19F-92148D7DB4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98.64</c:v>
                </c:pt>
                <c:pt idx="1">
                  <c:v>97.04</c:v>
                </c:pt>
                <c:pt idx="2">
                  <c:v>103.73</c:v>
                </c:pt>
                <c:pt idx="3">
                  <c:v>158.91</c:v>
                </c:pt>
                <c:pt idx="4">
                  <c:v>93.54</c:v>
                </c:pt>
              </c:numCache>
            </c:numRef>
          </c:val>
          <c:extLst>
            <c:ext xmlns:c16="http://schemas.microsoft.com/office/drawing/2014/chart" uri="{C3380CC4-5D6E-409C-BE32-E72D297353CC}">
              <c16:uniqueId val="{00000000-C5B3-4557-B971-0FC3885409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C5B3-4557-B971-0FC3885409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formatCode="#,##0.00;&quot;△&quot;#,##0.00">
                  <c:v>0</c:v>
                </c:pt>
                <c:pt idx="1">
                  <c:v>53.58</c:v>
                </c:pt>
                <c:pt idx="2">
                  <c:v>55.2</c:v>
                </c:pt>
                <c:pt idx="3">
                  <c:v>52.84</c:v>
                </c:pt>
                <c:pt idx="4">
                  <c:v>52.77</c:v>
                </c:pt>
              </c:numCache>
            </c:numRef>
          </c:val>
          <c:extLst>
            <c:ext xmlns:c16="http://schemas.microsoft.com/office/drawing/2014/chart" uri="{C3380CC4-5D6E-409C-BE32-E72D297353CC}">
              <c16:uniqueId val="{00000000-BEBD-462F-91E1-05CDC84A07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BEBD-462F-91E1-05CDC84A07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30.63</c:v>
                </c:pt>
                <c:pt idx="2">
                  <c:v>32.74</c:v>
                </c:pt>
                <c:pt idx="3">
                  <c:v>32.74</c:v>
                </c:pt>
                <c:pt idx="4">
                  <c:v>36.630000000000003</c:v>
                </c:pt>
              </c:numCache>
            </c:numRef>
          </c:val>
          <c:extLst>
            <c:ext xmlns:c16="http://schemas.microsoft.com/office/drawing/2014/chart" uri="{C3380CC4-5D6E-409C-BE32-E72D297353CC}">
              <c16:uniqueId val="{00000000-AFEB-48EC-A630-6EB1916139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AFEB-48EC-A630-6EB1916139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3.06</c:v>
                </c:pt>
                <c:pt idx="1">
                  <c:v>8.6300000000000008</c:v>
                </c:pt>
                <c:pt idx="2">
                  <c:v>2.6</c:v>
                </c:pt>
                <c:pt idx="3" formatCode="#,##0.00;&quot;△&quot;#,##0.00">
                  <c:v>0</c:v>
                </c:pt>
                <c:pt idx="4" formatCode="#,##0.00;&quot;△&quot;#,##0.00">
                  <c:v>0</c:v>
                </c:pt>
              </c:numCache>
            </c:numRef>
          </c:val>
          <c:extLst>
            <c:ext xmlns:c16="http://schemas.microsoft.com/office/drawing/2014/chart" uri="{C3380CC4-5D6E-409C-BE32-E72D297353CC}">
              <c16:uniqueId val="{00000000-9A1F-4E3C-8B8B-A0F695B4FD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9A1F-4E3C-8B8B-A0F695B4FD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86.42</c:v>
                </c:pt>
                <c:pt idx="1">
                  <c:v>106.04</c:v>
                </c:pt>
                <c:pt idx="2">
                  <c:v>169.53</c:v>
                </c:pt>
                <c:pt idx="3">
                  <c:v>132.66999999999999</c:v>
                </c:pt>
                <c:pt idx="4">
                  <c:v>304.95</c:v>
                </c:pt>
              </c:numCache>
            </c:numRef>
          </c:val>
          <c:extLst>
            <c:ext xmlns:c16="http://schemas.microsoft.com/office/drawing/2014/chart" uri="{C3380CC4-5D6E-409C-BE32-E72D297353CC}">
              <c16:uniqueId val="{00000000-A23F-4722-AE97-5BB9CDE98F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A23F-4722-AE97-5BB9CDE98F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90.9</c:v>
                </c:pt>
                <c:pt idx="1">
                  <c:v>195.51</c:v>
                </c:pt>
                <c:pt idx="2">
                  <c:v>210.28</c:v>
                </c:pt>
                <c:pt idx="3">
                  <c:v>307.23</c:v>
                </c:pt>
                <c:pt idx="4">
                  <c:v>407.31</c:v>
                </c:pt>
              </c:numCache>
            </c:numRef>
          </c:val>
          <c:extLst>
            <c:ext xmlns:c16="http://schemas.microsoft.com/office/drawing/2014/chart" uri="{C3380CC4-5D6E-409C-BE32-E72D297353CC}">
              <c16:uniqueId val="{00000000-DD0F-401D-905D-A6DDDAFA50C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DD0F-401D-905D-A6DDDAFA50C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92.75</c:v>
                </c:pt>
                <c:pt idx="1">
                  <c:v>92.75</c:v>
                </c:pt>
                <c:pt idx="2">
                  <c:v>102.7</c:v>
                </c:pt>
                <c:pt idx="3">
                  <c:v>700.16</c:v>
                </c:pt>
                <c:pt idx="4">
                  <c:v>85.48</c:v>
                </c:pt>
              </c:numCache>
            </c:numRef>
          </c:val>
          <c:extLst>
            <c:ext xmlns:c16="http://schemas.microsoft.com/office/drawing/2014/chart" uri="{C3380CC4-5D6E-409C-BE32-E72D297353CC}">
              <c16:uniqueId val="{00000000-9442-4122-A045-26B443A226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9442-4122-A045-26B443A226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183.45</c:v>
                </c:pt>
                <c:pt idx="1">
                  <c:v>181.95</c:v>
                </c:pt>
                <c:pt idx="2">
                  <c:v>165.39</c:v>
                </c:pt>
                <c:pt idx="3">
                  <c:v>24.33</c:v>
                </c:pt>
                <c:pt idx="4">
                  <c:v>200.07</c:v>
                </c:pt>
              </c:numCache>
            </c:numRef>
          </c:val>
          <c:extLst>
            <c:ext xmlns:c16="http://schemas.microsoft.com/office/drawing/2014/chart" uri="{C3380CC4-5D6E-409C-BE32-E72D297353CC}">
              <c16:uniqueId val="{00000000-33A9-4DAD-82C6-36CF9DCF93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33A9-4DAD-82C6-36CF9DCF93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7" zoomScaleNormal="100" workbookViewId="0">
      <selection activeCell="V59" sqref="V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更別村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3158</v>
      </c>
      <c r="AM8" s="45"/>
      <c r="AN8" s="45"/>
      <c r="AO8" s="45"/>
      <c r="AP8" s="45"/>
      <c r="AQ8" s="45"/>
      <c r="AR8" s="45"/>
      <c r="AS8" s="45"/>
      <c r="AT8" s="46">
        <f>データ!$S$6</f>
        <v>176.9</v>
      </c>
      <c r="AU8" s="47"/>
      <c r="AV8" s="47"/>
      <c r="AW8" s="47"/>
      <c r="AX8" s="47"/>
      <c r="AY8" s="47"/>
      <c r="AZ8" s="47"/>
      <c r="BA8" s="47"/>
      <c r="BB8" s="48">
        <f>データ!$T$6</f>
        <v>17.850000000000001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83.62</v>
      </c>
      <c r="J10" s="47"/>
      <c r="K10" s="47"/>
      <c r="L10" s="47"/>
      <c r="M10" s="47"/>
      <c r="N10" s="47"/>
      <c r="O10" s="81"/>
      <c r="P10" s="48">
        <f>データ!$P$6</f>
        <v>99.37</v>
      </c>
      <c r="Q10" s="48"/>
      <c r="R10" s="48"/>
      <c r="S10" s="48"/>
      <c r="T10" s="48"/>
      <c r="U10" s="48"/>
      <c r="V10" s="48"/>
      <c r="W10" s="45">
        <f>データ!$Q$6</f>
        <v>3680</v>
      </c>
      <c r="X10" s="45"/>
      <c r="Y10" s="45"/>
      <c r="Z10" s="45"/>
      <c r="AA10" s="45"/>
      <c r="AB10" s="45"/>
      <c r="AC10" s="45"/>
      <c r="AD10" s="2"/>
      <c r="AE10" s="2"/>
      <c r="AF10" s="2"/>
      <c r="AG10" s="2"/>
      <c r="AH10" s="2"/>
      <c r="AI10" s="2"/>
      <c r="AJ10" s="2"/>
      <c r="AK10" s="2"/>
      <c r="AL10" s="45">
        <f>データ!$U$6</f>
        <v>3135</v>
      </c>
      <c r="AM10" s="45"/>
      <c r="AN10" s="45"/>
      <c r="AO10" s="45"/>
      <c r="AP10" s="45"/>
      <c r="AQ10" s="45"/>
      <c r="AR10" s="45"/>
      <c r="AS10" s="45"/>
      <c r="AT10" s="46">
        <f>データ!$V$6</f>
        <v>172.36</v>
      </c>
      <c r="AU10" s="47"/>
      <c r="AV10" s="47"/>
      <c r="AW10" s="47"/>
      <c r="AX10" s="47"/>
      <c r="AY10" s="47"/>
      <c r="AZ10" s="47"/>
      <c r="BA10" s="47"/>
      <c r="BB10" s="48">
        <f>データ!$W$6</f>
        <v>18.190000000000001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yL1rcsmmmlW1LqLmpzRlOYqSaqCwywb8mGOBaLT5n+yk263oXHPdInXrJpWmAvpUP2ZNPKFlCDY8oOOMO8Xm0g==" saltValue="SA0o2zcFcEv5kySwfZ0E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16390</v>
      </c>
      <c r="D6" s="20">
        <f t="shared" si="3"/>
        <v>46</v>
      </c>
      <c r="E6" s="20">
        <f t="shared" si="3"/>
        <v>1</v>
      </c>
      <c r="F6" s="20">
        <f t="shared" si="3"/>
        <v>0</v>
      </c>
      <c r="G6" s="20">
        <f t="shared" si="3"/>
        <v>5</v>
      </c>
      <c r="H6" s="20" t="str">
        <f t="shared" si="3"/>
        <v>北海道　更別村</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83.62</v>
      </c>
      <c r="P6" s="21">
        <f t="shared" si="3"/>
        <v>99.37</v>
      </c>
      <c r="Q6" s="21">
        <f t="shared" si="3"/>
        <v>3680</v>
      </c>
      <c r="R6" s="21">
        <f t="shared" si="3"/>
        <v>3158</v>
      </c>
      <c r="S6" s="21">
        <f t="shared" si="3"/>
        <v>176.9</v>
      </c>
      <c r="T6" s="21">
        <f t="shared" si="3"/>
        <v>17.850000000000001</v>
      </c>
      <c r="U6" s="21">
        <f t="shared" si="3"/>
        <v>3135</v>
      </c>
      <c r="V6" s="21">
        <f t="shared" si="3"/>
        <v>172.36</v>
      </c>
      <c r="W6" s="21">
        <f t="shared" si="3"/>
        <v>18.190000000000001</v>
      </c>
      <c r="X6" s="22">
        <f>IF(X7="",NA(),X7)</f>
        <v>98.64</v>
      </c>
      <c r="Y6" s="22">
        <f t="shared" ref="Y6:AG6" si="4">IF(Y7="",NA(),Y7)</f>
        <v>97.04</v>
      </c>
      <c r="Z6" s="22">
        <f t="shared" si="4"/>
        <v>103.73</v>
      </c>
      <c r="AA6" s="22">
        <f t="shared" si="4"/>
        <v>158.91</v>
      </c>
      <c r="AB6" s="22">
        <f t="shared" si="4"/>
        <v>93.54</v>
      </c>
      <c r="AC6" s="22">
        <f t="shared" si="4"/>
        <v>109.77</v>
      </c>
      <c r="AD6" s="22">
        <f t="shared" si="4"/>
        <v>105.45</v>
      </c>
      <c r="AE6" s="22">
        <f t="shared" si="4"/>
        <v>103.82</v>
      </c>
      <c r="AF6" s="22">
        <f t="shared" si="4"/>
        <v>105.75</v>
      </c>
      <c r="AG6" s="22">
        <f t="shared" si="4"/>
        <v>105.52</v>
      </c>
      <c r="AH6" s="21" t="str">
        <f>IF(AH7="","",IF(AH7="-","【-】","【"&amp;SUBSTITUTE(TEXT(AH7,"#,##0.00"),"-","△")&amp;"】"))</f>
        <v>【104.96】</v>
      </c>
      <c r="AI6" s="22">
        <f>IF(AI7="",NA(),AI7)</f>
        <v>3.06</v>
      </c>
      <c r="AJ6" s="22">
        <f t="shared" ref="AJ6:AR6" si="5">IF(AJ7="",NA(),AJ7)</f>
        <v>8.6300000000000008</v>
      </c>
      <c r="AK6" s="22">
        <f t="shared" si="5"/>
        <v>2.6</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86.42</v>
      </c>
      <c r="AU6" s="22">
        <f t="shared" ref="AU6:BC6" si="6">IF(AU7="",NA(),AU7)</f>
        <v>106.04</v>
      </c>
      <c r="AV6" s="22">
        <f t="shared" si="6"/>
        <v>169.53</v>
      </c>
      <c r="AW6" s="22">
        <f t="shared" si="6"/>
        <v>132.66999999999999</v>
      </c>
      <c r="AX6" s="22">
        <f t="shared" si="6"/>
        <v>304.95</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90.9</v>
      </c>
      <c r="BF6" s="22">
        <f t="shared" ref="BF6:BN6" si="7">IF(BF7="",NA(),BF7)</f>
        <v>195.51</v>
      </c>
      <c r="BG6" s="22">
        <f t="shared" si="7"/>
        <v>210.28</v>
      </c>
      <c r="BH6" s="22">
        <f t="shared" si="7"/>
        <v>307.23</v>
      </c>
      <c r="BI6" s="22">
        <f t="shared" si="7"/>
        <v>407.31</v>
      </c>
      <c r="BJ6" s="22">
        <f t="shared" si="7"/>
        <v>651.9</v>
      </c>
      <c r="BK6" s="22">
        <f t="shared" si="7"/>
        <v>698.55</v>
      </c>
      <c r="BL6" s="22">
        <f t="shared" si="7"/>
        <v>970.36</v>
      </c>
      <c r="BM6" s="22">
        <f t="shared" si="7"/>
        <v>940.22</v>
      </c>
      <c r="BN6" s="22">
        <f t="shared" si="7"/>
        <v>922.05</v>
      </c>
      <c r="BO6" s="21" t="str">
        <f>IF(BO7="","",IF(BO7="-","【-】","【"&amp;SUBSTITUTE(TEXT(BO7,"#,##0.00"),"-","△")&amp;"】"))</f>
        <v>【1,090.93】</v>
      </c>
      <c r="BP6" s="22">
        <f>IF(BP7="",NA(),BP7)</f>
        <v>92.75</v>
      </c>
      <c r="BQ6" s="22">
        <f t="shared" ref="BQ6:BY6" si="8">IF(BQ7="",NA(),BQ7)</f>
        <v>92.75</v>
      </c>
      <c r="BR6" s="22">
        <f t="shared" si="8"/>
        <v>102.7</v>
      </c>
      <c r="BS6" s="22">
        <f t="shared" si="8"/>
        <v>700.16</v>
      </c>
      <c r="BT6" s="22">
        <f t="shared" si="8"/>
        <v>85.48</v>
      </c>
      <c r="BU6" s="22">
        <f t="shared" si="8"/>
        <v>75.28</v>
      </c>
      <c r="BV6" s="22">
        <f t="shared" si="8"/>
        <v>73.7</v>
      </c>
      <c r="BW6" s="22">
        <f t="shared" si="8"/>
        <v>64.52</v>
      </c>
      <c r="BX6" s="22">
        <f t="shared" si="8"/>
        <v>66.8</v>
      </c>
      <c r="BY6" s="22">
        <f t="shared" si="8"/>
        <v>64.39</v>
      </c>
      <c r="BZ6" s="21" t="str">
        <f>IF(BZ7="","",IF(BZ7="-","【-】","【"&amp;SUBSTITUTE(TEXT(BZ7,"#,##0.00"),"-","△")&amp;"】"))</f>
        <v>【58.61】</v>
      </c>
      <c r="CA6" s="22">
        <f>IF(CA7="",NA(),CA7)</f>
        <v>183.45</v>
      </c>
      <c r="CB6" s="22">
        <f t="shared" ref="CB6:CJ6" si="9">IF(CB7="",NA(),CB7)</f>
        <v>181.95</v>
      </c>
      <c r="CC6" s="22">
        <f t="shared" si="9"/>
        <v>165.39</v>
      </c>
      <c r="CD6" s="22">
        <f t="shared" si="9"/>
        <v>24.33</v>
      </c>
      <c r="CE6" s="22">
        <f t="shared" si="9"/>
        <v>200.07</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49.28</v>
      </c>
      <c r="CM6" s="22">
        <f t="shared" ref="CM6:CU6" si="10">IF(CM7="",NA(),CM7)</f>
        <v>49.29</v>
      </c>
      <c r="CN6" s="22">
        <f t="shared" si="10"/>
        <v>49.39</v>
      </c>
      <c r="CO6" s="22">
        <f t="shared" si="10"/>
        <v>47.94</v>
      </c>
      <c r="CP6" s="22">
        <f t="shared" si="10"/>
        <v>47.15</v>
      </c>
      <c r="CQ6" s="22">
        <f t="shared" si="10"/>
        <v>45.73</v>
      </c>
      <c r="CR6" s="22">
        <f t="shared" si="10"/>
        <v>49.01</v>
      </c>
      <c r="CS6" s="22">
        <f t="shared" si="10"/>
        <v>48.86</v>
      </c>
      <c r="CT6" s="22">
        <f t="shared" si="10"/>
        <v>49</v>
      </c>
      <c r="CU6" s="22">
        <f t="shared" si="10"/>
        <v>50.07</v>
      </c>
      <c r="CV6" s="21" t="str">
        <f>IF(CV7="","",IF(CV7="-","【-】","【"&amp;SUBSTITUTE(TEXT(CV7,"#,##0.00"),"-","△")&amp;"】"))</f>
        <v>【52.36】</v>
      </c>
      <c r="CW6" s="22">
        <f>IF(CW7="",NA(),CW7)</f>
        <v>80.13</v>
      </c>
      <c r="CX6" s="22">
        <f t="shared" ref="CX6:DF6" si="11">IF(CX7="",NA(),CX7)</f>
        <v>81.58</v>
      </c>
      <c r="CY6" s="22">
        <f t="shared" si="11"/>
        <v>84.42</v>
      </c>
      <c r="CZ6" s="22">
        <f t="shared" si="11"/>
        <v>85.88</v>
      </c>
      <c r="DA6" s="22">
        <f t="shared" si="11"/>
        <v>85.55</v>
      </c>
      <c r="DB6" s="22">
        <f t="shared" si="11"/>
        <v>80.25</v>
      </c>
      <c r="DC6" s="22">
        <f t="shared" si="11"/>
        <v>76.569999999999993</v>
      </c>
      <c r="DD6" s="22">
        <f t="shared" si="11"/>
        <v>76.48</v>
      </c>
      <c r="DE6" s="22">
        <f t="shared" si="11"/>
        <v>75.64</v>
      </c>
      <c r="DF6" s="22">
        <f t="shared" si="11"/>
        <v>75.7</v>
      </c>
      <c r="DG6" s="21" t="str">
        <f>IF(DG7="","",IF(DG7="-","【-】","【"&amp;SUBSTITUTE(TEXT(DG7,"#,##0.00"),"-","△")&amp;"】"))</f>
        <v>【73.88】</v>
      </c>
      <c r="DH6" s="21">
        <f>IF(DH7="",NA(),DH7)</f>
        <v>0</v>
      </c>
      <c r="DI6" s="22">
        <f t="shared" ref="DI6:DQ6" si="12">IF(DI7="",NA(),DI7)</f>
        <v>53.58</v>
      </c>
      <c r="DJ6" s="22">
        <f t="shared" si="12"/>
        <v>55.2</v>
      </c>
      <c r="DK6" s="22">
        <f t="shared" si="12"/>
        <v>52.84</v>
      </c>
      <c r="DL6" s="22">
        <f t="shared" si="12"/>
        <v>52.77</v>
      </c>
      <c r="DM6" s="22">
        <f t="shared" si="12"/>
        <v>46.28</v>
      </c>
      <c r="DN6" s="22">
        <f t="shared" si="12"/>
        <v>49.34</v>
      </c>
      <c r="DO6" s="22">
        <f t="shared" si="12"/>
        <v>39.409999999999997</v>
      </c>
      <c r="DP6" s="22">
        <f t="shared" si="12"/>
        <v>41.18</v>
      </c>
      <c r="DQ6" s="22">
        <f t="shared" si="12"/>
        <v>42.98</v>
      </c>
      <c r="DR6" s="21" t="str">
        <f>IF(DR7="","",IF(DR7="-","【-】","【"&amp;SUBSTITUTE(TEXT(DR7,"#,##0.00"),"-","△")&amp;"】"))</f>
        <v>【39.30】</v>
      </c>
      <c r="DS6" s="21">
        <f>IF(DS7="",NA(),DS7)</f>
        <v>0</v>
      </c>
      <c r="DT6" s="22">
        <f t="shared" ref="DT6:EB6" si="13">IF(DT7="",NA(),DT7)</f>
        <v>30.63</v>
      </c>
      <c r="DU6" s="22">
        <f t="shared" si="13"/>
        <v>32.74</v>
      </c>
      <c r="DV6" s="22">
        <f t="shared" si="13"/>
        <v>32.74</v>
      </c>
      <c r="DW6" s="22">
        <f t="shared" si="13"/>
        <v>36.630000000000003</v>
      </c>
      <c r="DX6" s="22">
        <f t="shared" si="13"/>
        <v>18.03</v>
      </c>
      <c r="DY6" s="22">
        <f t="shared" si="13"/>
        <v>22.75</v>
      </c>
      <c r="DZ6" s="22">
        <f t="shared" si="13"/>
        <v>20.97</v>
      </c>
      <c r="EA6" s="22">
        <f t="shared" si="13"/>
        <v>21.65</v>
      </c>
      <c r="EB6" s="22">
        <f t="shared" si="13"/>
        <v>23.24</v>
      </c>
      <c r="EC6" s="21" t="str">
        <f>IF(EC7="","",IF(EC7="-","【-】","【"&amp;SUBSTITUTE(TEXT(EC7,"#,##0.00"),"-","△")&amp;"】"))</f>
        <v>【18.76】</v>
      </c>
      <c r="ED6" s="21">
        <f>IF(ED7="",NA(),ED7)</f>
        <v>0</v>
      </c>
      <c r="EE6" s="21">
        <f t="shared" ref="EE6:EM6" si="14">IF(EE7="",NA(),EE7)</f>
        <v>0</v>
      </c>
      <c r="EF6" s="22">
        <f t="shared" si="14"/>
        <v>0.22</v>
      </c>
      <c r="EG6" s="21">
        <f t="shared" si="14"/>
        <v>0</v>
      </c>
      <c r="EH6" s="22">
        <f t="shared" si="14"/>
        <v>1.68</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16390</v>
      </c>
      <c r="D7" s="24">
        <v>46</v>
      </c>
      <c r="E7" s="24">
        <v>1</v>
      </c>
      <c r="F7" s="24">
        <v>0</v>
      </c>
      <c r="G7" s="24">
        <v>5</v>
      </c>
      <c r="H7" s="24" t="s">
        <v>93</v>
      </c>
      <c r="I7" s="24" t="s">
        <v>94</v>
      </c>
      <c r="J7" s="24" t="s">
        <v>95</v>
      </c>
      <c r="K7" s="24" t="s">
        <v>96</v>
      </c>
      <c r="L7" s="24" t="s">
        <v>97</v>
      </c>
      <c r="M7" s="24" t="s">
        <v>98</v>
      </c>
      <c r="N7" s="25" t="s">
        <v>99</v>
      </c>
      <c r="O7" s="25">
        <v>83.62</v>
      </c>
      <c r="P7" s="25">
        <v>99.37</v>
      </c>
      <c r="Q7" s="25">
        <v>3680</v>
      </c>
      <c r="R7" s="25">
        <v>3158</v>
      </c>
      <c r="S7" s="25">
        <v>176.9</v>
      </c>
      <c r="T7" s="25">
        <v>17.850000000000001</v>
      </c>
      <c r="U7" s="25">
        <v>3135</v>
      </c>
      <c r="V7" s="25">
        <v>172.36</v>
      </c>
      <c r="W7" s="25">
        <v>18.190000000000001</v>
      </c>
      <c r="X7" s="25">
        <v>98.64</v>
      </c>
      <c r="Y7" s="25">
        <v>97.04</v>
      </c>
      <c r="Z7" s="25">
        <v>103.73</v>
      </c>
      <c r="AA7" s="25">
        <v>158.91</v>
      </c>
      <c r="AB7" s="25">
        <v>93.54</v>
      </c>
      <c r="AC7" s="25">
        <v>109.77</v>
      </c>
      <c r="AD7" s="25">
        <v>105.45</v>
      </c>
      <c r="AE7" s="25">
        <v>103.82</v>
      </c>
      <c r="AF7" s="25">
        <v>105.75</v>
      </c>
      <c r="AG7" s="25">
        <v>105.52</v>
      </c>
      <c r="AH7" s="25">
        <v>104.96</v>
      </c>
      <c r="AI7" s="25">
        <v>3.06</v>
      </c>
      <c r="AJ7" s="25">
        <v>8.6300000000000008</v>
      </c>
      <c r="AK7" s="25">
        <v>2.6</v>
      </c>
      <c r="AL7" s="25">
        <v>0</v>
      </c>
      <c r="AM7" s="25">
        <v>0</v>
      </c>
      <c r="AN7" s="25">
        <v>4.96</v>
      </c>
      <c r="AO7" s="25">
        <v>29.38</v>
      </c>
      <c r="AP7" s="25">
        <v>31.54</v>
      </c>
      <c r="AQ7" s="25">
        <v>31.15</v>
      </c>
      <c r="AR7" s="25">
        <v>30.01</v>
      </c>
      <c r="AS7" s="25">
        <v>30.67</v>
      </c>
      <c r="AT7" s="25">
        <v>86.42</v>
      </c>
      <c r="AU7" s="25">
        <v>106.04</v>
      </c>
      <c r="AV7" s="25">
        <v>169.53</v>
      </c>
      <c r="AW7" s="25">
        <v>132.66999999999999</v>
      </c>
      <c r="AX7" s="25">
        <v>304.95</v>
      </c>
      <c r="AY7" s="25">
        <v>563.05999999999995</v>
      </c>
      <c r="AZ7" s="25">
        <v>413.82</v>
      </c>
      <c r="BA7" s="25">
        <v>302.22000000000003</v>
      </c>
      <c r="BB7" s="25">
        <v>263.45</v>
      </c>
      <c r="BC7" s="25">
        <v>249.43</v>
      </c>
      <c r="BD7" s="25">
        <v>195.24</v>
      </c>
      <c r="BE7" s="25">
        <v>90.9</v>
      </c>
      <c r="BF7" s="25">
        <v>195.51</v>
      </c>
      <c r="BG7" s="25">
        <v>210.28</v>
      </c>
      <c r="BH7" s="25">
        <v>307.23</v>
      </c>
      <c r="BI7" s="25">
        <v>407.31</v>
      </c>
      <c r="BJ7" s="25">
        <v>651.9</v>
      </c>
      <c r="BK7" s="25">
        <v>698.55</v>
      </c>
      <c r="BL7" s="25">
        <v>970.36</v>
      </c>
      <c r="BM7" s="25">
        <v>940.22</v>
      </c>
      <c r="BN7" s="25">
        <v>922.05</v>
      </c>
      <c r="BO7" s="25">
        <v>1090.93</v>
      </c>
      <c r="BP7" s="25">
        <v>92.75</v>
      </c>
      <c r="BQ7" s="25">
        <v>92.75</v>
      </c>
      <c r="BR7" s="25">
        <v>102.7</v>
      </c>
      <c r="BS7" s="25">
        <v>700.16</v>
      </c>
      <c r="BT7" s="25">
        <v>85.48</v>
      </c>
      <c r="BU7" s="25">
        <v>75.28</v>
      </c>
      <c r="BV7" s="25">
        <v>73.7</v>
      </c>
      <c r="BW7" s="25">
        <v>64.52</v>
      </c>
      <c r="BX7" s="25">
        <v>66.8</v>
      </c>
      <c r="BY7" s="25">
        <v>64.39</v>
      </c>
      <c r="BZ7" s="25">
        <v>58.61</v>
      </c>
      <c r="CA7" s="25">
        <v>183.45</v>
      </c>
      <c r="CB7" s="25">
        <v>181.95</v>
      </c>
      <c r="CC7" s="25">
        <v>165.39</v>
      </c>
      <c r="CD7" s="25">
        <v>24.33</v>
      </c>
      <c r="CE7" s="25">
        <v>200.07</v>
      </c>
      <c r="CF7" s="25">
        <v>255.35</v>
      </c>
      <c r="CG7" s="25">
        <v>261.02</v>
      </c>
      <c r="CH7" s="25">
        <v>270.68</v>
      </c>
      <c r="CI7" s="25">
        <v>268.88</v>
      </c>
      <c r="CJ7" s="25">
        <v>258.89999999999998</v>
      </c>
      <c r="CK7" s="25">
        <v>274.97000000000003</v>
      </c>
      <c r="CL7" s="25">
        <v>49.28</v>
      </c>
      <c r="CM7" s="25">
        <v>49.29</v>
      </c>
      <c r="CN7" s="25">
        <v>49.39</v>
      </c>
      <c r="CO7" s="25">
        <v>47.94</v>
      </c>
      <c r="CP7" s="25">
        <v>47.15</v>
      </c>
      <c r="CQ7" s="25">
        <v>45.73</v>
      </c>
      <c r="CR7" s="25">
        <v>49.01</v>
      </c>
      <c r="CS7" s="25">
        <v>48.86</v>
      </c>
      <c r="CT7" s="25">
        <v>49</v>
      </c>
      <c r="CU7" s="25">
        <v>50.07</v>
      </c>
      <c r="CV7" s="25">
        <v>52.36</v>
      </c>
      <c r="CW7" s="25">
        <v>80.13</v>
      </c>
      <c r="CX7" s="25">
        <v>81.58</v>
      </c>
      <c r="CY7" s="25">
        <v>84.42</v>
      </c>
      <c r="CZ7" s="25">
        <v>85.88</v>
      </c>
      <c r="DA7" s="25">
        <v>85.55</v>
      </c>
      <c r="DB7" s="25">
        <v>80.25</v>
      </c>
      <c r="DC7" s="25">
        <v>76.569999999999993</v>
      </c>
      <c r="DD7" s="25">
        <v>76.48</v>
      </c>
      <c r="DE7" s="25">
        <v>75.64</v>
      </c>
      <c r="DF7" s="25">
        <v>75.7</v>
      </c>
      <c r="DG7" s="25">
        <v>73.88</v>
      </c>
      <c r="DH7" s="25">
        <v>0</v>
      </c>
      <c r="DI7" s="25">
        <v>53.58</v>
      </c>
      <c r="DJ7" s="25">
        <v>55.2</v>
      </c>
      <c r="DK7" s="25">
        <v>52.84</v>
      </c>
      <c r="DL7" s="25">
        <v>52.77</v>
      </c>
      <c r="DM7" s="25">
        <v>46.28</v>
      </c>
      <c r="DN7" s="25">
        <v>49.34</v>
      </c>
      <c r="DO7" s="25">
        <v>39.409999999999997</v>
      </c>
      <c r="DP7" s="25">
        <v>41.18</v>
      </c>
      <c r="DQ7" s="25">
        <v>42.98</v>
      </c>
      <c r="DR7" s="25">
        <v>39.299999999999997</v>
      </c>
      <c r="DS7" s="25">
        <v>0</v>
      </c>
      <c r="DT7" s="25">
        <v>30.63</v>
      </c>
      <c r="DU7" s="25">
        <v>32.74</v>
      </c>
      <c r="DV7" s="25">
        <v>32.74</v>
      </c>
      <c r="DW7" s="25">
        <v>36.630000000000003</v>
      </c>
      <c r="DX7" s="25">
        <v>18.03</v>
      </c>
      <c r="DY7" s="25">
        <v>22.75</v>
      </c>
      <c r="DZ7" s="25">
        <v>20.97</v>
      </c>
      <c r="EA7" s="25">
        <v>21.65</v>
      </c>
      <c r="EB7" s="25">
        <v>23.24</v>
      </c>
      <c r="EC7" s="25">
        <v>18.760000000000002</v>
      </c>
      <c r="ED7" s="25">
        <v>0</v>
      </c>
      <c r="EE7" s="25">
        <v>0</v>
      </c>
      <c r="EF7" s="25">
        <v>0.22</v>
      </c>
      <c r="EG7" s="25">
        <v>0</v>
      </c>
      <c r="EH7" s="25">
        <v>1.68</v>
      </c>
      <c r="EI7" s="25">
        <v>0.46</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yuya-nakata</cp:lastModifiedBy>
  <cp:lastPrinted>2024-01-18T04:42:18Z</cp:lastPrinted>
  <dcterms:created xsi:type="dcterms:W3CDTF">2023-12-05T00:47:28Z</dcterms:created>
  <dcterms:modified xsi:type="dcterms:W3CDTF">2024-01-18T04:44:57Z</dcterms:modified>
  <cp:category/>
</cp:coreProperties>
</file>