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建設水道課\水道\06 簡易水道事業特別会計に関すること。\企業会計関係調査物\R5\【依頼：1月26日（金）〆】公営企業に係る経営比較分析表（令和４年度決算）の分析等について\DL\"/>
    </mc:Choice>
  </mc:AlternateContent>
  <xr:revisionPtr revIDLastSave="0" documentId="13_ncr:1_{43E8AAC0-B313-486C-913C-5F89F7C7FCBD}" xr6:coauthVersionLast="47" xr6:coauthVersionMax="47" xr10:uidLastSave="{00000000-0000-0000-0000-000000000000}"/>
  <workbookProtection workbookAlgorithmName="SHA-512" workbookHashValue="bx0ymygS+XBiJi2kYlF6V6vw2Ri36c7nVP2yOpqlj9Ik4cxnG+nhiW+vJx63HvHKa8kLIcsUwo/MSi/OVq7qww==" workbookSaltValue="lvSB6mN7ktQtfW2yB47JiA==" workbookSpinCount="100000" lockStructure="1"/>
  <bookViews>
    <workbookView xWindow="-25320" yWindow="-120" windowWidth="25440" windowHeight="153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P8" i="4"/>
  <c r="I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<sst xmlns="http://schemas.openxmlformats.org/spreadsheetml/2006/main" count="231" uniqueCount="117">
  <si>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</si>
  <si>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</si>
  <si>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</si>
  <si>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</si>
  <si>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</si>
  <si>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</si>
  <si>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</si>
  <si>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</si>
  <si>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</si>
  <si>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</si>
  <si>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</si>
  <si>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</si>
  <si>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</si>
  <si>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</si>
  <si>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</si>
  <si>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</si>
  <si>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</si>
  <si>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</si>
  <si>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</si>
  <si>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</si>
  <si>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</si>
  <si>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</si>
  <si>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</si>
  <si>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</si>
  <si>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</si>
  <si>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</si>
  <si>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</si>
  <si>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</si>
  <si>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</si>
  <si>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</si>
  <si>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</si>
  <si>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</si>
  <si>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</si>
  <si>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</si>
  <si>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</si>
  <si>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</si>
  <si>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</si>
  <si>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</si>
  <si>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</si>
  <si>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</si>
  <si>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</si>
  <si>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</si>
  <si>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</si>
  <si>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</si>
  <si>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</si>
  <si>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</si>
  <si>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</si>
  <si>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</si>
  <si>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</si>
  <si>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</si>
  <si>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</si>
  <si>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</si>
  <si>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</si>
  <si>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</si>
  <si>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</si>
  <si>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</si>
  <si>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</si>
  <si>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</si>
  <si>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</si>
  <si>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</si>
  <si>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</si>
  <si>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</si>
  <si>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</si>
  <si>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</si>
  <si>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</si>
  <si>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</si>
  <si>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</si>
  <si>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</si>
  <si>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</si>
  <si>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</si>
  <si>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</si>
  <si>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</si>
  <si>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</si>
  <si>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</si>
  <si>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</si>
  <si>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</si>
  <si>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</si>
  <si>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</si>
  <si>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</si>
  <si>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</si>
  <si>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</si>
  <si>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</si>
  <si>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</si>
  <si>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</si>
  <si>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</si>
  <si>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</si>
  <si>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</si>
  <si>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</si>
  <si>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</si>
  <si>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</si>
  <si>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</si>
  <si>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</si>
  <si>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</si>
  <si>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</si>
  <si>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</si>
  <si>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</si>
  <si>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更別村</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</si>
  <si>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</si>
  <si>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</si>
  <si>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</si>
  <si>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</si>
  <si>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</si>
  <si>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</si>
  <si>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</si>
  <si>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</si>
  <si>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</si>
  <si>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</si>
  <si>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</si>
  <si>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</si>
  <si>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</si>
  <si>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</si>
  <si>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</si>
  <si>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</si>
  <si>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</si>
  <si>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R3の経常収支比率が増加した要因については、長期前受金戻入額が一時的に増加したためで、例年通り算出するとR3は75.19％となる。R4は76.74％で微増となっています。以降は横ばいで推移していくと見込まれるが、今後更新投資に充当する財源の確保が重要になることから、中長期的な目線で使用料の改定等も考えていく必要があります。
②R3は長期前受金戻入額の増により純利益が増え、欠損金が減少している状態ですが、R2と比較してもR4は減少している状態にあります。以降もも基準繰入により減少していく見込みではあるが、資産の償却分についての財源確保が大きな課題となっている。
③100％を超えているため、流動性の確保は問題ないと判断できる。流動資産（現金預金）についても微増ではあるが増加していく見込み。
④事業規模が小さく、供用開始から20年程度しか経過していないことから起債借入による更新工事も少ないため、類似団体平均を大きく下回っているが、資産の償却費用（将来的な更新費用）についての財源確保が課題である。
※H30からR1で大幅減になっている要因は事業別に企業債を振り分けたため。
⑤経費回収率は100％を下回っており、類似団体平均よりも低い数値のため、料金だけでは収入不足となっている状況。維持管理費の増加などの要因により、率が低下しており下水道料金の値上げについても検討していく必要がある。
⑥汚水処理原価についても平均より高い数値となっており、維持管理費の増加により右肩上がりの状態です。水洗化率も98％を超えており有収水量（処理水量）の増加も厳しい状態であり、維持管理費の減が課題である。
⑦⑧施設利用率については、類似団体平均値より高いことから適切な施設規模といえる。
水洗化率についても類似団体平均を上回っており、下水道未接続による料金収入減少の影響は小さい。</t>
    <phoneticPr fontId="4"/>
  </si>
  <si>
    <t>減価償却率は類似団体平均を上回っており、施設・設備の老朽化が進んでいることを示しています。
管路については、法定耐用年数を超えるものは現時点ではありません。よって、改善率も0％となっております。</t>
    <phoneticPr fontId="4"/>
  </si>
  <si>
    <t>今後、管渠の維持修繕・更新も行っていくため、
資産の償却費用（将来的な更新費用）についての財源確保が課題である。
その為には維持管理費の減少や下水道料金の値上げが必要となり、ストックマネジメントを基に中長期的な視野で資産管理と適正な下水道料金の在り方について検討していきます。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</si>
</sst>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7E2-4A17-BC81-34252E2D55A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C7E2-4A17-BC81-34252E2D55A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55.41</c:v>
                </c:pt>
                <c:pt idx="1">
                  <c:v>53.88</c:v>
                </c:pt>
                <c:pt idx="2">
                  <c:v>54.35</c:v>
                </c:pt>
                <c:pt idx="3">
                  <c:v>56.24</c:v>
                </c:pt>
                <c:pt idx="4">
                  <c:v>55.88</c:v>
                </c:pt>
              </c:numCache>
            </c:numRef>
          </c:val>
          <c:extLst>
            <c:ext xmlns:c16="http://schemas.microsoft.com/office/drawing/2014/chart" uri="{C3380CC4-5D6E-409C-BE32-E72D297353CC}">
              <c16:uniqueId val="{00000000-43A9-49B7-80F0-FF39846780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43A9-49B7-80F0-FF39846780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97.95</c:v>
                </c:pt>
                <c:pt idx="1">
                  <c:v>98.1</c:v>
                </c:pt>
                <c:pt idx="2">
                  <c:v>98.13</c:v>
                </c:pt>
                <c:pt idx="3">
                  <c:v>98.7</c:v>
                </c:pt>
                <c:pt idx="4">
                  <c:v>98.64</c:v>
                </c:pt>
              </c:numCache>
            </c:numRef>
          </c:val>
          <c:extLst>
            <c:ext xmlns:c16="http://schemas.microsoft.com/office/drawing/2014/chart" uri="{C3380CC4-5D6E-409C-BE32-E72D297353CC}">
              <c16:uniqueId val="{00000000-A60F-4AF4-89E5-80437BE5D4C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A60F-4AF4-89E5-80437BE5D4C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59.38</c:v>
                </c:pt>
                <c:pt idx="1">
                  <c:v>73.569999999999993</c:v>
                </c:pt>
                <c:pt idx="2">
                  <c:v>73.319999999999993</c:v>
                </c:pt>
                <c:pt idx="3">
                  <c:v>157.80000000000001</c:v>
                </c:pt>
                <c:pt idx="4">
                  <c:v>76.739999999999995</c:v>
                </c:pt>
              </c:numCache>
            </c:numRef>
          </c:val>
          <c:extLst>
            <c:ext xmlns:c16="http://schemas.microsoft.com/office/drawing/2014/chart" uri="{C3380CC4-5D6E-409C-BE32-E72D297353CC}">
              <c16:uniqueId val="{00000000-93E7-4ADC-9FB7-FA55CC24357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105.78</c:v>
                </c:pt>
                <c:pt idx="3">
                  <c:v>106.09</c:v>
                </c:pt>
                <c:pt idx="4">
                  <c:v>106.44</c:v>
                </c:pt>
              </c:numCache>
            </c:numRef>
          </c:val>
          <c:smooth val="0"/>
          <c:extLst>
            <c:ext xmlns:c16="http://schemas.microsoft.com/office/drawing/2014/chart" uri="{C3380CC4-5D6E-409C-BE32-E72D297353CC}">
              <c16:uniqueId val="{00000001-93E7-4ADC-9FB7-FA55CC24357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40.369999999999997</c:v>
                </c:pt>
                <c:pt idx="1">
                  <c:v>42.22</c:v>
                </c:pt>
                <c:pt idx="2">
                  <c:v>44.02</c:v>
                </c:pt>
                <c:pt idx="3">
                  <c:v>46.17</c:v>
                </c:pt>
                <c:pt idx="4">
                  <c:v>45.55</c:v>
                </c:pt>
              </c:numCache>
            </c:numRef>
          </c:val>
          <c:extLst>
            <c:ext xmlns:c16="http://schemas.microsoft.com/office/drawing/2014/chart" uri="{C3380CC4-5D6E-409C-BE32-E72D297353CC}">
              <c16:uniqueId val="{00000000-8B8C-4CAE-8C3F-2CC1DEA76D9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21.36</c:v>
                </c:pt>
                <c:pt idx="3">
                  <c:v>22.79</c:v>
                </c:pt>
                <c:pt idx="4">
                  <c:v>24.8</c:v>
                </c:pt>
              </c:numCache>
            </c:numRef>
          </c:val>
          <c:smooth val="0"/>
          <c:extLst>
            <c:ext xmlns:c16="http://schemas.microsoft.com/office/drawing/2014/chart" uri="{C3380CC4-5D6E-409C-BE32-E72D297353CC}">
              <c16:uniqueId val="{00000001-8B8C-4CAE-8C3F-2CC1DEA76D9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52-4B87-B246-672B170974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c:v>0.01</c:v>
                </c:pt>
                <c:pt idx="3">
                  <c:v>0.01</c:v>
                </c:pt>
                <c:pt idx="4">
                  <c:v>0.02</c:v>
                </c:pt>
              </c:numCache>
            </c:numRef>
          </c:val>
          <c:smooth val="0"/>
          <c:extLst>
            <c:ext xmlns:c16="http://schemas.microsoft.com/office/drawing/2014/chart" uri="{C3380CC4-5D6E-409C-BE32-E72D297353CC}">
              <c16:uniqueId val="{00000001-7852-4B87-B246-672B170974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174.32</c:v>
                </c:pt>
                <c:pt idx="1">
                  <c:v>288.10000000000002</c:v>
                </c:pt>
                <c:pt idx="2">
                  <c:v>393.84</c:v>
                </c:pt>
                <c:pt idx="3">
                  <c:v>93.29</c:v>
                </c:pt>
                <c:pt idx="4">
                  <c:v>189.26</c:v>
                </c:pt>
              </c:numCache>
            </c:numRef>
          </c:val>
          <c:extLst>
            <c:ext xmlns:c16="http://schemas.microsoft.com/office/drawing/2014/chart" uri="{C3380CC4-5D6E-409C-BE32-E72D297353CC}">
              <c16:uniqueId val="{00000000-847F-4ABC-A496-5BA09ED4684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63.96</c:v>
                </c:pt>
                <c:pt idx="3">
                  <c:v>69.42</c:v>
                </c:pt>
                <c:pt idx="4">
                  <c:v>72.86</c:v>
                </c:pt>
              </c:numCache>
            </c:numRef>
          </c:val>
          <c:smooth val="0"/>
          <c:extLst>
            <c:ext xmlns:c16="http://schemas.microsoft.com/office/drawing/2014/chart" uri="{C3380CC4-5D6E-409C-BE32-E72D297353CC}">
              <c16:uniqueId val="{00000001-847F-4ABC-A496-5BA09ED4684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99.46</c:v>
                </c:pt>
                <c:pt idx="1">
                  <c:v>170.27</c:v>
                </c:pt>
                <c:pt idx="2">
                  <c:v>180.58</c:v>
                </c:pt>
                <c:pt idx="3">
                  <c:v>158.53</c:v>
                </c:pt>
                <c:pt idx="4">
                  <c:v>213.47</c:v>
                </c:pt>
              </c:numCache>
            </c:numRef>
          </c:val>
          <c:extLst>
            <c:ext xmlns:c16="http://schemas.microsoft.com/office/drawing/2014/chart" uri="{C3380CC4-5D6E-409C-BE32-E72D297353CC}">
              <c16:uniqueId val="{00000000-6BAD-4848-86EB-AB27FCD6515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44.24</c:v>
                </c:pt>
                <c:pt idx="3">
                  <c:v>43.07</c:v>
                </c:pt>
                <c:pt idx="4">
                  <c:v>45.42</c:v>
                </c:pt>
              </c:numCache>
            </c:numRef>
          </c:val>
          <c:smooth val="0"/>
          <c:extLst>
            <c:ext xmlns:c16="http://schemas.microsoft.com/office/drawing/2014/chart" uri="{C3380CC4-5D6E-409C-BE32-E72D297353CC}">
              <c16:uniqueId val="{00000001-6BAD-4848-86EB-AB27FCD6515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402.38</c:v>
                </c:pt>
                <c:pt idx="1">
                  <c:v>162.69999999999999</c:v>
                </c:pt>
                <c:pt idx="2">
                  <c:v>183.73</c:v>
                </c:pt>
                <c:pt idx="3">
                  <c:v>139.24</c:v>
                </c:pt>
                <c:pt idx="4">
                  <c:v>202.89</c:v>
                </c:pt>
              </c:numCache>
            </c:numRef>
          </c:val>
          <c:extLst>
            <c:ext xmlns:c16="http://schemas.microsoft.com/office/drawing/2014/chart" uri="{C3380CC4-5D6E-409C-BE32-E72D297353CC}">
              <c16:uniqueId val="{00000000-4014-4E54-A5AE-9A35D90ABC9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4014-4E54-A5AE-9A35D90ABC9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66.13</c:v>
                </c:pt>
                <c:pt idx="1">
                  <c:v>65.099999999999994</c:v>
                </c:pt>
                <c:pt idx="2">
                  <c:v>59.89</c:v>
                </c:pt>
                <c:pt idx="3">
                  <c:v>52.48</c:v>
                </c:pt>
                <c:pt idx="4">
                  <c:v>46.52</c:v>
                </c:pt>
              </c:numCache>
            </c:numRef>
          </c:val>
          <c:extLst>
            <c:ext xmlns:c16="http://schemas.microsoft.com/office/drawing/2014/chart" uri="{C3380CC4-5D6E-409C-BE32-E72D297353CC}">
              <c16:uniqueId val="{00000000-130C-433B-963E-1DE24426B5F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130C-433B-963E-1DE24426B5F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258.07</c:v>
                </c:pt>
                <c:pt idx="1">
                  <c:v>260.77</c:v>
                </c:pt>
                <c:pt idx="2">
                  <c:v>286.62</c:v>
                </c:pt>
                <c:pt idx="3">
                  <c:v>327.20999999999998</c:v>
                </c:pt>
                <c:pt idx="4">
                  <c:v>369.79</c:v>
                </c:pt>
              </c:numCache>
            </c:numRef>
          </c:val>
          <c:extLst>
            <c:ext xmlns:c16="http://schemas.microsoft.com/office/drawing/2014/chart" uri="{C3380CC4-5D6E-409C-BE32-E72D297353CC}">
              <c16:uniqueId val="{00000000-F6AF-40B0-AB2C-6CB2B3A1C4A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F6AF-40B0-AB2C-6CB2B3A1C4A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7" zoomScaleNormal="100" workbookViewId="0">
      <selection activeCell="CO69" sqref="CO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更別村</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3158</v>
      </c>
      <c r="AM8" s="37"/>
      <c r="AN8" s="37"/>
      <c r="AO8" s="37"/>
      <c r="AP8" s="37"/>
      <c r="AQ8" s="37"/>
      <c r="AR8" s="37"/>
      <c r="AS8" s="37"/>
      <c r="AT8" s="38">
        <f>データ!T6</f>
        <v>176.9</v>
      </c>
      <c r="AU8" s="38"/>
      <c r="AV8" s="38"/>
      <c r="AW8" s="38"/>
      <c r="AX8" s="38"/>
      <c r="AY8" s="38"/>
      <c r="AZ8" s="38"/>
      <c r="BA8" s="38"/>
      <c r="BB8" s="38">
        <f>データ!U6</f>
        <v>17.850000000000001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85.25</v>
      </c>
      <c r="J10" s="38"/>
      <c r="K10" s="38"/>
      <c r="L10" s="38"/>
      <c r="M10" s="38"/>
      <c r="N10" s="38"/>
      <c r="O10" s="38"/>
      <c r="P10" s="38">
        <f>データ!P6</f>
        <v>56.04</v>
      </c>
      <c r="Q10" s="38"/>
      <c r="R10" s="38"/>
      <c r="S10" s="38"/>
      <c r="T10" s="38"/>
      <c r="U10" s="38"/>
      <c r="V10" s="38"/>
      <c r="W10" s="38">
        <f>データ!Q6</f>
        <v>100</v>
      </c>
      <c r="X10" s="38"/>
      <c r="Y10" s="38"/>
      <c r="Z10" s="38"/>
      <c r="AA10" s="38"/>
      <c r="AB10" s="38"/>
      <c r="AC10" s="38"/>
      <c r="AD10" s="37">
        <f>データ!R6</f>
        <v>3680</v>
      </c>
      <c r="AE10" s="37"/>
      <c r="AF10" s="37"/>
      <c r="AG10" s="37"/>
      <c r="AH10" s="37"/>
      <c r="AI10" s="37"/>
      <c r="AJ10" s="37"/>
      <c r="AK10" s="2"/>
      <c r="AL10" s="37">
        <f>データ!V6</f>
        <v>1768</v>
      </c>
      <c r="AM10" s="37"/>
      <c r="AN10" s="37"/>
      <c r="AO10" s="37"/>
      <c r="AP10" s="37"/>
      <c r="AQ10" s="37"/>
      <c r="AR10" s="37"/>
      <c r="AS10" s="37"/>
      <c r="AT10" s="38">
        <f>データ!W6</f>
        <v>1.22</v>
      </c>
      <c r="AU10" s="38"/>
      <c r="AV10" s="38"/>
      <c r="AW10" s="38"/>
      <c r="AX10" s="38"/>
      <c r="AY10" s="38"/>
      <c r="AZ10" s="38"/>
      <c r="BA10" s="38"/>
      <c r="BB10" s="38">
        <f>データ!X6</f>
        <v>1449.18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qO+aCX56xkj/SmXRAWubmX8eAWV1mIhiLYtFfTk1JNPsSYDzr6OmPUXRj/Dwz2WCjFOIway3xi2yQu4x8aZXoA==" saltValue="44c0MMrCc+M8UR+WX3d9g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16390</v>
      </c>
      <c r="D6" s="19">
        <f t="shared" si="3"/>
        <v>46</v>
      </c>
      <c r="E6" s="19">
        <f t="shared" si="3"/>
        <v>17</v>
      </c>
      <c r="F6" s="19">
        <f t="shared" si="3"/>
        <v>4</v>
      </c>
      <c r="G6" s="19">
        <f t="shared" si="3"/>
        <v>0</v>
      </c>
      <c r="H6" s="19" t="str">
        <f t="shared" si="3"/>
        <v>北海道　更別村</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85.25</v>
      </c>
      <c r="P6" s="20">
        <f t="shared" si="3"/>
        <v>56.04</v>
      </c>
      <c r="Q6" s="20">
        <f t="shared" si="3"/>
        <v>100</v>
      </c>
      <c r="R6" s="20">
        <f t="shared" si="3"/>
        <v>3680</v>
      </c>
      <c r="S6" s="20">
        <f t="shared" si="3"/>
        <v>3158</v>
      </c>
      <c r="T6" s="20">
        <f t="shared" si="3"/>
        <v>176.9</v>
      </c>
      <c r="U6" s="20">
        <f t="shared" si="3"/>
        <v>17.850000000000001</v>
      </c>
      <c r="V6" s="20">
        <f t="shared" si="3"/>
        <v>1768</v>
      </c>
      <c r="W6" s="20">
        <f t="shared" si="3"/>
        <v>1.22</v>
      </c>
      <c r="X6" s="20">
        <f t="shared" si="3"/>
        <v>1449.18</v>
      </c>
      <c r="Y6" s="21">
        <f>IF(Y7="",NA(),Y7)</f>
        <v>59.38</v>
      </c>
      <c r="Z6" s="21">
        <f t="shared" ref="Z6:AH6" si="4">IF(Z7="",NA(),Z7)</f>
        <v>73.569999999999993</v>
      </c>
      <c r="AA6" s="21">
        <f t="shared" si="4"/>
        <v>73.319999999999993</v>
      </c>
      <c r="AB6" s="21">
        <f t="shared" si="4"/>
        <v>157.80000000000001</v>
      </c>
      <c r="AC6" s="21">
        <f t="shared" si="4"/>
        <v>76.739999999999995</v>
      </c>
      <c r="AD6" s="21">
        <f t="shared" si="4"/>
        <v>101.72</v>
      </c>
      <c r="AE6" s="21">
        <f t="shared" si="4"/>
        <v>102.73</v>
      </c>
      <c r="AF6" s="21">
        <f t="shared" si="4"/>
        <v>105.78</v>
      </c>
      <c r="AG6" s="21">
        <f t="shared" si="4"/>
        <v>106.09</v>
      </c>
      <c r="AH6" s="21">
        <f t="shared" si="4"/>
        <v>106.44</v>
      </c>
      <c r="AI6" s="20" t="str">
        <f>IF(AI7="","",IF(AI7="-","【-】","【"&amp;SUBSTITUTE(TEXT(AI7,"#,##0.00"),"-","△")&amp;"】"))</f>
        <v>【104.54】</v>
      </c>
      <c r="AJ6" s="21">
        <f>IF(AJ7="",NA(),AJ7)</f>
        <v>174.32</v>
      </c>
      <c r="AK6" s="21">
        <f t="shared" ref="AK6:AS6" si="5">IF(AK7="",NA(),AK7)</f>
        <v>288.10000000000002</v>
      </c>
      <c r="AL6" s="21">
        <f t="shared" si="5"/>
        <v>393.84</v>
      </c>
      <c r="AM6" s="21">
        <f t="shared" si="5"/>
        <v>93.29</v>
      </c>
      <c r="AN6" s="21">
        <f t="shared" si="5"/>
        <v>189.26</v>
      </c>
      <c r="AO6" s="21">
        <f t="shared" si="5"/>
        <v>112.88</v>
      </c>
      <c r="AP6" s="21">
        <f t="shared" si="5"/>
        <v>94.97</v>
      </c>
      <c r="AQ6" s="21">
        <f t="shared" si="5"/>
        <v>63.96</v>
      </c>
      <c r="AR6" s="21">
        <f t="shared" si="5"/>
        <v>69.42</v>
      </c>
      <c r="AS6" s="21">
        <f t="shared" si="5"/>
        <v>72.86</v>
      </c>
      <c r="AT6" s="20" t="str">
        <f>IF(AT7="","",IF(AT7="-","【-】","【"&amp;SUBSTITUTE(TEXT(AT7,"#,##0.00"),"-","△")&amp;"】"))</f>
        <v>【65.93】</v>
      </c>
      <c r="AU6" s="21">
        <f>IF(AU7="",NA(),AU7)</f>
        <v>99.46</v>
      </c>
      <c r="AV6" s="21">
        <f t="shared" ref="AV6:BD6" si="6">IF(AV7="",NA(),AV7)</f>
        <v>170.27</v>
      </c>
      <c r="AW6" s="21">
        <f t="shared" si="6"/>
        <v>180.58</v>
      </c>
      <c r="AX6" s="21">
        <f t="shared" si="6"/>
        <v>158.53</v>
      </c>
      <c r="AY6" s="21">
        <f t="shared" si="6"/>
        <v>213.47</v>
      </c>
      <c r="AZ6" s="21">
        <f t="shared" si="6"/>
        <v>49.18</v>
      </c>
      <c r="BA6" s="21">
        <f t="shared" si="6"/>
        <v>47.72</v>
      </c>
      <c r="BB6" s="21">
        <f t="shared" si="6"/>
        <v>44.24</v>
      </c>
      <c r="BC6" s="21">
        <f t="shared" si="6"/>
        <v>43.07</v>
      </c>
      <c r="BD6" s="21">
        <f t="shared" si="6"/>
        <v>45.42</v>
      </c>
      <c r="BE6" s="20" t="str">
        <f>IF(BE7="","",IF(BE7="-","【-】","【"&amp;SUBSTITUTE(TEXT(BE7,"#,##0.00"),"-","△")&amp;"】"))</f>
        <v>【44.25】</v>
      </c>
      <c r="BF6" s="21">
        <f>IF(BF7="",NA(),BF7)</f>
        <v>402.38</v>
      </c>
      <c r="BG6" s="21">
        <f t="shared" ref="BG6:BO6" si="7">IF(BG7="",NA(),BG7)</f>
        <v>162.69999999999999</v>
      </c>
      <c r="BH6" s="21">
        <f t="shared" si="7"/>
        <v>183.73</v>
      </c>
      <c r="BI6" s="21">
        <f t="shared" si="7"/>
        <v>139.24</v>
      </c>
      <c r="BJ6" s="21">
        <f t="shared" si="7"/>
        <v>202.89</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66.13</v>
      </c>
      <c r="BR6" s="21">
        <f t="shared" ref="BR6:BZ6" si="8">IF(BR7="",NA(),BR7)</f>
        <v>65.099999999999994</v>
      </c>
      <c r="BS6" s="21">
        <f t="shared" si="8"/>
        <v>59.89</v>
      </c>
      <c r="BT6" s="21">
        <f t="shared" si="8"/>
        <v>52.48</v>
      </c>
      <c r="BU6" s="21">
        <f t="shared" si="8"/>
        <v>46.52</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258.07</v>
      </c>
      <c r="CC6" s="21">
        <f t="shared" ref="CC6:CK6" si="9">IF(CC7="",NA(),CC7)</f>
        <v>260.77</v>
      </c>
      <c r="CD6" s="21">
        <f t="shared" si="9"/>
        <v>286.62</v>
      </c>
      <c r="CE6" s="21">
        <f t="shared" si="9"/>
        <v>327.20999999999998</v>
      </c>
      <c r="CF6" s="21">
        <f t="shared" si="9"/>
        <v>369.79</v>
      </c>
      <c r="CG6" s="21">
        <f t="shared" si="9"/>
        <v>230.02</v>
      </c>
      <c r="CH6" s="21">
        <f t="shared" si="9"/>
        <v>228.47</v>
      </c>
      <c r="CI6" s="21">
        <f t="shared" si="9"/>
        <v>224.88</v>
      </c>
      <c r="CJ6" s="21">
        <f t="shared" si="9"/>
        <v>228.64</v>
      </c>
      <c r="CK6" s="21">
        <f t="shared" si="9"/>
        <v>239.46</v>
      </c>
      <c r="CL6" s="20" t="str">
        <f>IF(CL7="","",IF(CL7="-","【-】","【"&amp;SUBSTITUTE(TEXT(CL7,"#,##0.00"),"-","△")&amp;"】"))</f>
        <v>【220.62】</v>
      </c>
      <c r="CM6" s="21">
        <f>IF(CM7="",NA(),CM7)</f>
        <v>55.41</v>
      </c>
      <c r="CN6" s="21">
        <f t="shared" ref="CN6:CV6" si="10">IF(CN7="",NA(),CN7)</f>
        <v>53.88</v>
      </c>
      <c r="CO6" s="21">
        <f t="shared" si="10"/>
        <v>54.35</v>
      </c>
      <c r="CP6" s="21">
        <f t="shared" si="10"/>
        <v>56.24</v>
      </c>
      <c r="CQ6" s="21">
        <f t="shared" si="10"/>
        <v>55.88</v>
      </c>
      <c r="CR6" s="21">
        <f t="shared" si="10"/>
        <v>42.56</v>
      </c>
      <c r="CS6" s="21">
        <f t="shared" si="10"/>
        <v>42.47</v>
      </c>
      <c r="CT6" s="21">
        <f t="shared" si="10"/>
        <v>42.4</v>
      </c>
      <c r="CU6" s="21">
        <f t="shared" si="10"/>
        <v>42.28</v>
      </c>
      <c r="CV6" s="21">
        <f t="shared" si="10"/>
        <v>41.06</v>
      </c>
      <c r="CW6" s="20" t="str">
        <f>IF(CW7="","",IF(CW7="-","【-】","【"&amp;SUBSTITUTE(TEXT(CW7,"#,##0.00"),"-","△")&amp;"】"))</f>
        <v>【42.22】</v>
      </c>
      <c r="CX6" s="21">
        <f>IF(CX7="",NA(),CX7)</f>
        <v>97.95</v>
      </c>
      <c r="CY6" s="21">
        <f t="shared" ref="CY6:DG6" si="11">IF(CY7="",NA(),CY7)</f>
        <v>98.1</v>
      </c>
      <c r="CZ6" s="21">
        <f t="shared" si="11"/>
        <v>98.13</v>
      </c>
      <c r="DA6" s="21">
        <f t="shared" si="11"/>
        <v>98.7</v>
      </c>
      <c r="DB6" s="21">
        <f t="shared" si="11"/>
        <v>98.64</v>
      </c>
      <c r="DC6" s="21">
        <f t="shared" si="11"/>
        <v>83.32</v>
      </c>
      <c r="DD6" s="21">
        <f t="shared" si="11"/>
        <v>83.75</v>
      </c>
      <c r="DE6" s="21">
        <f t="shared" si="11"/>
        <v>84.19</v>
      </c>
      <c r="DF6" s="21">
        <f t="shared" si="11"/>
        <v>84.34</v>
      </c>
      <c r="DG6" s="21">
        <f t="shared" si="11"/>
        <v>84.34</v>
      </c>
      <c r="DH6" s="20" t="str">
        <f>IF(DH7="","",IF(DH7="-","【-】","【"&amp;SUBSTITUTE(TEXT(DH7,"#,##0.00"),"-","△")&amp;"】"))</f>
        <v>【85.67】</v>
      </c>
      <c r="DI6" s="21">
        <f>IF(DI7="",NA(),DI7)</f>
        <v>40.369999999999997</v>
      </c>
      <c r="DJ6" s="21">
        <f t="shared" ref="DJ6:DR6" si="12">IF(DJ7="",NA(),DJ7)</f>
        <v>42.22</v>
      </c>
      <c r="DK6" s="21">
        <f t="shared" si="12"/>
        <v>44.02</v>
      </c>
      <c r="DL6" s="21">
        <f t="shared" si="12"/>
        <v>46.17</v>
      </c>
      <c r="DM6" s="21">
        <f t="shared" si="12"/>
        <v>45.55</v>
      </c>
      <c r="DN6" s="21">
        <f t="shared" si="12"/>
        <v>24.68</v>
      </c>
      <c r="DO6" s="21">
        <f t="shared" si="12"/>
        <v>24.68</v>
      </c>
      <c r="DP6" s="21">
        <f t="shared" si="12"/>
        <v>21.36</v>
      </c>
      <c r="DQ6" s="21">
        <f t="shared" si="12"/>
        <v>22.79</v>
      </c>
      <c r="DR6" s="21">
        <f t="shared" si="12"/>
        <v>24.8</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1">
        <f t="shared" si="13"/>
        <v>0.01</v>
      </c>
      <c r="EB6" s="21">
        <f t="shared" si="13"/>
        <v>0.01</v>
      </c>
      <c r="EC6" s="21">
        <f t="shared" si="13"/>
        <v>0.02</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8" s="22" customFormat="1" x14ac:dyDescent="0.15">
      <c r="A7" s="14"/>
      <c r="B7" s="23">
        <v>2022</v>
      </c>
      <c r="C7" s="23">
        <v>16390</v>
      </c>
      <c r="D7" s="23">
        <v>46</v>
      </c>
      <c r="E7" s="23">
        <v>17</v>
      </c>
      <c r="F7" s="23">
        <v>4</v>
      </c>
      <c r="G7" s="23">
        <v>0</v>
      </c>
      <c r="H7" s="23" t="s">
        <v>96</v>
      </c>
      <c r="I7" s="23" t="s">
        <v>97</v>
      </c>
      <c r="J7" s="23" t="s">
        <v>98</v>
      </c>
      <c r="K7" s="23" t="s">
        <v>99</v>
      </c>
      <c r="L7" s="23" t="s">
        <v>100</v>
      </c>
      <c r="M7" s="23" t="s">
        <v>101</v>
      </c>
      <c r="N7" s="24" t="s">
        <v>102</v>
      </c>
      <c r="O7" s="24">
        <v>85.25</v>
      </c>
      <c r="P7" s="24">
        <v>56.04</v>
      </c>
      <c r="Q7" s="24">
        <v>100</v>
      </c>
      <c r="R7" s="24">
        <v>3680</v>
      </c>
      <c r="S7" s="24">
        <v>3158</v>
      </c>
      <c r="T7" s="24">
        <v>176.9</v>
      </c>
      <c r="U7" s="24">
        <v>17.850000000000001</v>
      </c>
      <c r="V7" s="24">
        <v>1768</v>
      </c>
      <c r="W7" s="24">
        <v>1.22</v>
      </c>
      <c r="X7" s="24">
        <v>1449.18</v>
      </c>
      <c r="Y7" s="24">
        <v>59.38</v>
      </c>
      <c r="Z7" s="24">
        <v>73.569999999999993</v>
      </c>
      <c r="AA7" s="24">
        <v>73.319999999999993</v>
      </c>
      <c r="AB7" s="24">
        <v>157.80000000000001</v>
      </c>
      <c r="AC7" s="24">
        <v>76.739999999999995</v>
      </c>
      <c r="AD7" s="24">
        <v>101.72</v>
      </c>
      <c r="AE7" s="24">
        <v>102.73</v>
      </c>
      <c r="AF7" s="24">
        <v>105.78</v>
      </c>
      <c r="AG7" s="24">
        <v>106.09</v>
      </c>
      <c r="AH7" s="24">
        <v>106.44</v>
      </c>
      <c r="AI7" s="24">
        <v>104.54</v>
      </c>
      <c r="AJ7" s="24">
        <v>174.32</v>
      </c>
      <c r="AK7" s="24">
        <v>288.10000000000002</v>
      </c>
      <c r="AL7" s="24">
        <v>393.84</v>
      </c>
      <c r="AM7" s="24">
        <v>93.29</v>
      </c>
      <c r="AN7" s="24">
        <v>189.26</v>
      </c>
      <c r="AO7" s="24">
        <v>112.88</v>
      </c>
      <c r="AP7" s="24">
        <v>94.97</v>
      </c>
      <c r="AQ7" s="24">
        <v>63.96</v>
      </c>
      <c r="AR7" s="24">
        <v>69.42</v>
      </c>
      <c r="AS7" s="24">
        <v>72.86</v>
      </c>
      <c r="AT7" s="24">
        <v>65.930000000000007</v>
      </c>
      <c r="AU7" s="24">
        <v>99.46</v>
      </c>
      <c r="AV7" s="24">
        <v>170.27</v>
      </c>
      <c r="AW7" s="24">
        <v>180.58</v>
      </c>
      <c r="AX7" s="24">
        <v>158.53</v>
      </c>
      <c r="AY7" s="24">
        <v>213.47</v>
      </c>
      <c r="AZ7" s="24">
        <v>49.18</v>
      </c>
      <c r="BA7" s="24">
        <v>47.72</v>
      </c>
      <c r="BB7" s="24">
        <v>44.24</v>
      </c>
      <c r="BC7" s="24">
        <v>43.07</v>
      </c>
      <c r="BD7" s="24">
        <v>45.42</v>
      </c>
      <c r="BE7" s="24">
        <v>44.25</v>
      </c>
      <c r="BF7" s="24">
        <v>402.38</v>
      </c>
      <c r="BG7" s="24">
        <v>162.69999999999999</v>
      </c>
      <c r="BH7" s="24">
        <v>183.73</v>
      </c>
      <c r="BI7" s="24">
        <v>139.24</v>
      </c>
      <c r="BJ7" s="24">
        <v>202.89</v>
      </c>
      <c r="BK7" s="24">
        <v>1194.1500000000001</v>
      </c>
      <c r="BL7" s="24">
        <v>1206.79</v>
      </c>
      <c r="BM7" s="24">
        <v>1258.43</v>
      </c>
      <c r="BN7" s="24">
        <v>1163.75</v>
      </c>
      <c r="BO7" s="24">
        <v>1195.47</v>
      </c>
      <c r="BP7" s="24">
        <v>1182.1099999999999</v>
      </c>
      <c r="BQ7" s="24">
        <v>66.13</v>
      </c>
      <c r="BR7" s="24">
        <v>65.099999999999994</v>
      </c>
      <c r="BS7" s="24">
        <v>59.89</v>
      </c>
      <c r="BT7" s="24">
        <v>52.48</v>
      </c>
      <c r="BU7" s="24">
        <v>46.52</v>
      </c>
      <c r="BV7" s="24">
        <v>72.260000000000005</v>
      </c>
      <c r="BW7" s="24">
        <v>71.84</v>
      </c>
      <c r="BX7" s="24">
        <v>73.36</v>
      </c>
      <c r="BY7" s="24">
        <v>72.599999999999994</v>
      </c>
      <c r="BZ7" s="24">
        <v>69.430000000000007</v>
      </c>
      <c r="CA7" s="24">
        <v>73.78</v>
      </c>
      <c r="CB7" s="24">
        <v>258.07</v>
      </c>
      <c r="CC7" s="24">
        <v>260.77</v>
      </c>
      <c r="CD7" s="24">
        <v>286.62</v>
      </c>
      <c r="CE7" s="24">
        <v>327.20999999999998</v>
      </c>
      <c r="CF7" s="24">
        <v>369.79</v>
      </c>
      <c r="CG7" s="24">
        <v>230.02</v>
      </c>
      <c r="CH7" s="24">
        <v>228.47</v>
      </c>
      <c r="CI7" s="24">
        <v>224.88</v>
      </c>
      <c r="CJ7" s="24">
        <v>228.64</v>
      </c>
      <c r="CK7" s="24">
        <v>239.46</v>
      </c>
      <c r="CL7" s="24">
        <v>220.62</v>
      </c>
      <c r="CM7" s="24">
        <v>55.41</v>
      </c>
      <c r="CN7" s="24">
        <v>53.88</v>
      </c>
      <c r="CO7" s="24">
        <v>54.35</v>
      </c>
      <c r="CP7" s="24">
        <v>56.24</v>
      </c>
      <c r="CQ7" s="24">
        <v>55.88</v>
      </c>
      <c r="CR7" s="24">
        <v>42.56</v>
      </c>
      <c r="CS7" s="24">
        <v>42.47</v>
      </c>
      <c r="CT7" s="24">
        <v>42.4</v>
      </c>
      <c r="CU7" s="24">
        <v>42.28</v>
      </c>
      <c r="CV7" s="24">
        <v>41.06</v>
      </c>
      <c r="CW7" s="24">
        <v>42.22</v>
      </c>
      <c r="CX7" s="24">
        <v>97.95</v>
      </c>
      <c r="CY7" s="24">
        <v>98.1</v>
      </c>
      <c r="CZ7" s="24">
        <v>98.13</v>
      </c>
      <c r="DA7" s="24">
        <v>98.7</v>
      </c>
      <c r="DB7" s="24">
        <v>98.64</v>
      </c>
      <c r="DC7" s="24">
        <v>83.32</v>
      </c>
      <c r="DD7" s="24">
        <v>83.75</v>
      </c>
      <c r="DE7" s="24">
        <v>84.19</v>
      </c>
      <c r="DF7" s="24">
        <v>84.34</v>
      </c>
      <c r="DG7" s="24">
        <v>84.34</v>
      </c>
      <c r="DH7" s="24">
        <v>85.67</v>
      </c>
      <c r="DI7" s="24">
        <v>40.369999999999997</v>
      </c>
      <c r="DJ7" s="24">
        <v>42.22</v>
      </c>
      <c r="DK7" s="24">
        <v>44.02</v>
      </c>
      <c r="DL7" s="24">
        <v>46.17</v>
      </c>
      <c r="DM7" s="24">
        <v>45.55</v>
      </c>
      <c r="DN7" s="24">
        <v>24.68</v>
      </c>
      <c r="DO7" s="24">
        <v>24.68</v>
      </c>
      <c r="DP7" s="24">
        <v>21.36</v>
      </c>
      <c r="DQ7" s="24">
        <v>22.79</v>
      </c>
      <c r="DR7" s="24">
        <v>24.8</v>
      </c>
      <c r="DS7" s="24">
        <v>28</v>
      </c>
      <c r="DT7" s="24">
        <v>0</v>
      </c>
      <c r="DU7" s="24">
        <v>0</v>
      </c>
      <c r="DV7" s="24">
        <v>0</v>
      </c>
      <c r="DW7" s="24">
        <v>0</v>
      </c>
      <c r="DX7" s="24">
        <v>0</v>
      </c>
      <c r="DY7" s="24">
        <v>0.01</v>
      </c>
      <c r="DZ7" s="24">
        <v>8.6199999999999992</v>
      </c>
      <c r="EA7" s="24">
        <v>0.01</v>
      </c>
      <c r="EB7" s="24">
        <v>0.01</v>
      </c>
      <c r="EC7" s="24">
        <v>0.02</v>
      </c>
      <c r="ED7" s="24">
        <v>0.03</v>
      </c>
      <c r="EE7" s="24">
        <v>0</v>
      </c>
      <c r="EF7" s="24">
        <v>0</v>
      </c>
      <c r="EG7" s="24">
        <v>0</v>
      </c>
      <c r="EH7" s="24">
        <v>0</v>
      </c>
      <c r="EI7" s="24">
        <v>0</v>
      </c>
      <c r="EJ7" s="24">
        <v>0.13</v>
      </c>
      <c r="EK7" s="24">
        <v>0.36</v>
      </c>
      <c r="EL7" s="24">
        <v>0.39</v>
      </c>
      <c r="EM7" s="24">
        <v>0.1</v>
      </c>
      <c r="EN7" s="24">
        <v>0.08</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yuya-nakata</cp:lastModifiedBy>
  <cp:lastPrinted>2024-01-18T05:33:20Z</cp:lastPrinted>
  <dcterms:created xsi:type="dcterms:W3CDTF">2023-12-12T00:53:36Z</dcterms:created>
  <dcterms:modified xsi:type="dcterms:W3CDTF">2024-01-18T05:36:09Z</dcterms:modified>
  <cp:category/>
</cp:coreProperties>
</file>