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4JBwXhBzhtLOr/CFiLdYN/mG2Z+SQLULlCwnLfDwuXkdM/4282/d1FITVB+lQjFKNAjj7asLBiyr702lp0FPjA==" workbookSaltValue="WXaE832N/wvDBrhzPlh2iw=="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<sst xmlns="http://schemas.openxmlformats.org/spreadsheetml/2006/main" xmlns:r="http://schemas.openxmlformats.org/officeDocument/2006/relationships" count="114" uniqueCount="114">
  <si>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</si>
  <si>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</si>
  <si>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</si>
  <si>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</si>
  <si>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</si>
  <si>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</si>
  <si>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</si>
  <si>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</si>
  <si>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</si>
  <si>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</si>
  <si>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</si>
  <si>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</si>
  <si>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</si>
  <si>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</si>
  <si>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</si>
  <si>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</si>
  <si>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</si>
  <si>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</si>
  <si>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</si>
  <si>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</si>
  <si>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</si>
  <si>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</si>
  <si>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</si>
  <si>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</si>
  <si>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</si>
  <si>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</si>
  <si>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</si>
  <si>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</si>
  <si>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</si>
  <si>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</si>
  <si>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</si>
  <si>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</si>
  <si>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</si>
  <si>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</si>
  <si>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</si>
  <si>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</si>
  <si>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</si>
  <si>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</si>
  <si>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</si>
  <si>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</si>
  <si>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</si>
  <si>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</si>
  <si>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</si>
  <si>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</si>
  <si>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</si>
  <si>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</si>
  <si>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</si>
  <si>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</si>
  <si>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</si>
  <si>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</si>
  <si>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</si>
  <si>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</si>
  <si>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</si>
  <si>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</si>
  <si>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</si>
  <si>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</si>
  <si>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</si>
  <si>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</si>
  <si>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</si>
  <si>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</si>
  <si>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</si>
  <si>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</si>
  <si>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</si>
  <si>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</si>
  <si>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</si>
  <si>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</si>
  <si>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</si>
  <si>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</si>
  <si>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</si>
  <si>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</si>
  <si>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</si>
  <si>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</si>
  <si>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</si>
  <si>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</si>
  <si>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</si>
  <si>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</si>
  <si>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</si>
  <si>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</si>
  <si>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</si>
  <si>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</si>
  <si>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</si>
  <si>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</si>
  <si>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</si>
  <si>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</si>
  <si>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</si>
  <si>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</si>
  <si>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</si>
  <si>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</si>
  <si>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</si>
  <si>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</si>
  <si>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</si>
  <si>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</si>
  <si>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</si>
  <si>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</si>
  <si>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</si>
  <si>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</si>
  <si>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</si>
  <si>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更別村</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</si>
  <si>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</si>
  <si>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</si>
  <si>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</si>
  <si>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</si>
  <si>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</si>
  <si>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</si>
  <si>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</si>
  <si>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</si>
  <si>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</si>
  <si>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</si>
  <si>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</si>
  <si>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</si>
  <si>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</si>
  <si>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100％を下回っておりますが、R3年度からは基準繰入を収益的収入で計上したことにより増加している状況。以降はおおよそ横ばいで推移していくと見込まれる。⑤経費回収率は平均値だが、使用料収入だけでは汚水処理費用を賄えていない状況のため、維持管理費の削減や料金の改定なども考えていく必要があります。
②類似団体平均を大きく上回っており経常収支がマイナスの為、剰余金も発生していない状態。①と同様に経営改善が必要。
③R3より一般会計からの繰入を事業別で計上し、R3からR4でで52.17ポイント増となっている。以降はおおよそ横ばいで推移していくと見込まれる。
④類似団体平均を大きく下回っているが、累積欠損率は類似団体を上回っており、
資産の償却費用（将来的な更新費用）についての財源確保が課題である。
⑥長期前受金の振替によりR5は減少しているが、R6以降はおおよそ横ばいもしくは増加していく見込みである。
⑦前年比2.72ポイントの増で100％を超えているため適正といえる。</t>
  </si>
  <si>
    <t xml:space="preserve">減価償却率は類似団体平均を上回っており、施設・設備の老朽化が進んでいることを示しています。
個別排水処理事業のため管渠はなく、②③の数値は0となっております。
</t>
  </si>
  <si>
    <t>一般会計からの繰入金に大きく依存しており、
資産の償却費用（将来的な更新費用）についての財源確保が課題である。
中長期的な視野で資産管理と適正な下水道料金の在り方について検討していきます。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</si>
</sst>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98.99</c:v>
                </c:pt>
                <c:pt idx="1">
                  <c:v>99.75</c:v>
                </c:pt>
                <c:pt idx="2">
                  <c:v>102.72</c:v>
                </c:pt>
                <c:pt idx="3">
                  <c:v>104.46</c:v>
                </c:pt>
                <c:pt idx="4">
                  <c:v>107.18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47.35</c:v>
                </c:pt>
                <c:pt idx="1">
                  <c:v>46.36</c:v>
                </c:pt>
                <c:pt idx="2">
                  <c:v>46.45</c:v>
                </c:pt>
                <c:pt idx="3">
                  <c:v>45.36</c:v>
                </c:pt>
                <c:pt idx="4">
                  <c:v>45.93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74.28</c:v>
                </c:pt>
                <c:pt idx="1">
                  <c:v>76.48</c:v>
                </c:pt>
                <c:pt idx="2">
                  <c:v>75.430000000000007</c:v>
                </c:pt>
                <c:pt idx="3">
                  <c:v>77.7</c:v>
                </c:pt>
                <c:pt idx="4">
                  <c:v>74.900000000000006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81.209999999999994</c:v>
                </c:pt>
                <c:pt idx="1">
                  <c:v>83.08</c:v>
                </c:pt>
                <c:pt idx="2">
                  <c:v>82.61</c:v>
                </c:pt>
                <c:pt idx="3">
                  <c:v>82.21</c:v>
                </c:pt>
                <c:pt idx="4">
                  <c:v>82.98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51.4</c:v>
                </c:pt>
                <c:pt idx="1">
                  <c:v>54.78</c:v>
                </c:pt>
                <c:pt idx="2">
                  <c:v>69.510000000000005</c:v>
                </c:pt>
                <c:pt idx="3">
                  <c:v>59.53</c:v>
                </c:pt>
                <c:pt idx="4">
                  <c:v>75.91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89.75</c:v>
                </c:pt>
                <c:pt idx="1">
                  <c:v>96.14</c:v>
                </c:pt>
                <c:pt idx="2">
                  <c:v>95.6</c:v>
                </c:pt>
                <c:pt idx="3">
                  <c:v>93.57</c:v>
                </c:pt>
                <c:pt idx="4">
                  <c:v>96.48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37.49</c:v>
                </c:pt>
                <c:pt idx="1">
                  <c:v>39.24</c:v>
                </c:pt>
                <c:pt idx="2">
                  <c:v>40.619999999999997</c:v>
                </c:pt>
                <c:pt idx="3">
                  <c:v>42.67</c:v>
                </c:pt>
                <c:pt idx="4">
                  <c:v>43.66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39.64</c:v>
                </c:pt>
                <c:pt idx="1">
                  <c:v>33.75</c:v>
                </c:pt>
                <c:pt idx="2">
                  <c:v>36.21</c:v>
                </c:pt>
                <c:pt idx="3">
                  <c:v>39.69</c:v>
                </c:pt>
                <c:pt idx="4">
                  <c:v>39.700000000000003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347.82</c:v>
                </c:pt>
                <c:pt idx="1">
                  <c:v>483.11</c:v>
                </c:pt>
                <c:pt idx="2">
                  <c:v>568.42999999999995</c:v>
                </c:pt>
                <c:pt idx="3">
                  <c:v>692.11</c:v>
                </c:pt>
                <c:pt idx="4">
                  <c:v>762.6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249.76</c:v>
                </c:pt>
                <c:pt idx="1">
                  <c:v>237</c:v>
                </c:pt>
                <c:pt idx="2">
                  <c:v>257.23</c:v>
                </c:pt>
                <c:pt idx="3">
                  <c:v>293.54000000000002</c:v>
                </c:pt>
                <c:pt idx="4">
                  <c:v>224.6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-183.35</c:v>
                </c:pt>
                <c:pt idx="1">
                  <c:v>-194.49</c:v>
                </c:pt>
                <c:pt idx="2">
                  <c:v>-149.69</c:v>
                </c:pt>
                <c:pt idx="3">
                  <c:v>-97.52</c:v>
                </c:pt>
                <c:pt idx="4">
                  <c:v>-98.22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256.37</c:v>
                </c:pt>
                <c:pt idx="1">
                  <c:v>135.35</c:v>
                </c:pt>
                <c:pt idx="2">
                  <c:v>150.91999999999999</c:v>
                </c:pt>
                <c:pt idx="3">
                  <c:v>151.72</c:v>
                </c:pt>
                <c:pt idx="4">
                  <c:v>132.16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229.12</c:v>
                </c:pt>
                <c:pt idx="1">
                  <c:v>265.91000000000003</c:v>
                </c:pt>
                <c:pt idx="2">
                  <c:v>206.22</c:v>
                </c:pt>
                <c:pt idx="3">
                  <c:v>272.77</c:v>
                </c:pt>
                <c:pt idx="4">
                  <c:v>290.82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862.99</c:v>
                </c:pt>
                <c:pt idx="1">
                  <c:v>782.91</c:v>
                </c:pt>
                <c:pt idx="2">
                  <c:v>783.21</c:v>
                </c:pt>
                <c:pt idx="3">
                  <c:v>902.04</c:v>
                </c:pt>
                <c:pt idx="4">
                  <c:v>992.16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32.18</c:v>
                </c:pt>
                <c:pt idx="1">
                  <c:v>30.11</c:v>
                </c:pt>
                <c:pt idx="2">
                  <c:v>43.68</c:v>
                </c:pt>
                <c:pt idx="3">
                  <c:v>39.57</c:v>
                </c:pt>
                <c:pt idx="4">
                  <c:v>44.97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50.06</c:v>
                </c:pt>
                <c:pt idx="1">
                  <c:v>49.38</c:v>
                </c:pt>
                <c:pt idx="2">
                  <c:v>48.53</c:v>
                </c:pt>
                <c:pt idx="3">
                  <c:v>46.11</c:v>
                </c:pt>
                <c:pt idx="4">
                  <c:v>45.55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277.62</c:v>
                </c:pt>
                <c:pt idx="1">
                  <c:v>302.99</c:v>
                </c:pt>
                <c:pt idx="2">
                  <c:v>208.84</c:v>
                </c:pt>
                <c:pt idx="3">
                  <c:v>231.85</c:v>
                </c:pt>
                <c:pt idx="4">
                  <c:v>203.27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309.22000000000003</c:v>
                </c:pt>
                <c:pt idx="1">
                  <c:v>316.97000000000003</c:v>
                </c:pt>
                <c:pt idx="2">
                  <c:v>326.17</c:v>
                </c:pt>
                <c:pt idx="3">
                  <c:v>336.93</c:v>
                </c:pt>
                <c:pt idx="4">
                  <c:v>331.17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【96.59】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【208.93】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【136.43】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【967.97】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【82.56】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【46.29】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【332.82】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【46.20】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43" workbookViewId="0">
      <selection activeCell="BL47" sqref="BL47:BZ63"/>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更別村</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17</v>
      </c>
      <c r="J7" s="5"/>
      <c r="K7" s="5"/>
      <c r="L7" s="5"/>
      <c r="M7" s="5"/>
      <c r="N7" s="5"/>
      <c r="O7" s="5"/>
      <c r="P7" s="5" t="s">
        <v>10</v>
      </c>
      <c r="Q7" s="5"/>
      <c r="R7" s="5"/>
      <c r="S7" s="5"/>
      <c r="T7" s="5"/>
      <c r="U7" s="5"/>
      <c r="V7" s="5"/>
      <c r="W7" s="5" t="s">
        <v>1</v>
      </c>
      <c r="X7" s="5"/>
      <c r="Y7" s="5"/>
      <c r="Z7" s="5"/>
      <c r="AA7" s="5"/>
      <c r="AB7" s="5"/>
      <c r="AC7" s="5"/>
      <c r="AD7" s="5" t="s">
        <v>9</v>
      </c>
      <c r="AE7" s="5"/>
      <c r="AF7" s="5"/>
      <c r="AG7" s="5"/>
      <c r="AH7" s="5"/>
      <c r="AI7" s="5"/>
      <c r="AJ7" s="5"/>
      <c r="AK7" s="3"/>
      <c r="AL7" s="5" t="s">
        <v>18</v>
      </c>
      <c r="AM7" s="5"/>
      <c r="AN7" s="5"/>
      <c r="AO7" s="5"/>
      <c r="AP7" s="5"/>
      <c r="AQ7" s="5"/>
      <c r="AR7" s="5"/>
      <c r="AS7" s="5"/>
      <c r="AT7" s="5" t="s">
        <v>15</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0" t="str">
        <f>データ!$M$6</f>
        <v>非設置</v>
      </c>
      <c r="AE8" s="20"/>
      <c r="AF8" s="20"/>
      <c r="AG8" s="20"/>
      <c r="AH8" s="20"/>
      <c r="AI8" s="20"/>
      <c r="AJ8" s="20"/>
      <c r="AK8" s="3"/>
      <c r="AL8" s="21">
        <f>データ!S6</f>
        <v>3129</v>
      </c>
      <c r="AM8" s="21"/>
      <c r="AN8" s="21"/>
      <c r="AO8" s="21"/>
      <c r="AP8" s="21"/>
      <c r="AQ8" s="21"/>
      <c r="AR8" s="21"/>
      <c r="AS8" s="21"/>
      <c r="AT8" s="7">
        <f>データ!T6</f>
        <v>176.9</v>
      </c>
      <c r="AU8" s="7"/>
      <c r="AV8" s="7"/>
      <c r="AW8" s="7"/>
      <c r="AX8" s="7"/>
      <c r="AY8" s="7"/>
      <c r="AZ8" s="7"/>
      <c r="BA8" s="7"/>
      <c r="BB8" s="7">
        <f>データ!U6</f>
        <v>17.690000000000001</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6</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41.03</v>
      </c>
      <c r="J10" s="7"/>
      <c r="K10" s="7"/>
      <c r="L10" s="7"/>
      <c r="M10" s="7"/>
      <c r="N10" s="7"/>
      <c r="O10" s="7"/>
      <c r="P10" s="7">
        <f>データ!P6</f>
        <v>42.05</v>
      </c>
      <c r="Q10" s="7"/>
      <c r="R10" s="7"/>
      <c r="S10" s="7"/>
      <c r="T10" s="7"/>
      <c r="U10" s="7"/>
      <c r="V10" s="7"/>
      <c r="W10" s="7">
        <f>データ!Q6</f>
        <v>100</v>
      </c>
      <c r="X10" s="7"/>
      <c r="Y10" s="7"/>
      <c r="Z10" s="7"/>
      <c r="AA10" s="7"/>
      <c r="AB10" s="7"/>
      <c r="AC10" s="7"/>
      <c r="AD10" s="21">
        <f>データ!R6</f>
        <v>4100</v>
      </c>
      <c r="AE10" s="21"/>
      <c r="AF10" s="21"/>
      <c r="AG10" s="21"/>
      <c r="AH10" s="21"/>
      <c r="AI10" s="21"/>
      <c r="AJ10" s="21"/>
      <c r="AK10" s="2"/>
      <c r="AL10" s="21">
        <f>データ!V6</f>
        <v>1307</v>
      </c>
      <c r="AM10" s="21"/>
      <c r="AN10" s="21"/>
      <c r="AO10" s="21"/>
      <c r="AP10" s="21"/>
      <c r="AQ10" s="21"/>
      <c r="AR10" s="21"/>
      <c r="AS10" s="21"/>
      <c r="AT10" s="7">
        <f>データ!W6</f>
        <v>175</v>
      </c>
      <c r="AU10" s="7"/>
      <c r="AV10" s="7"/>
      <c r="AW10" s="7"/>
      <c r="AX10" s="7"/>
      <c r="AY10" s="7"/>
      <c r="AZ10" s="7"/>
      <c r="BA10" s="7"/>
      <c r="BB10" s="7">
        <f>データ!X6</f>
        <v>7.47</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12</v>
      </c>
      <c r="J84" s="12" t="s">
        <v>48</v>
      </c>
      <c r="K84" s="12" t="s">
        <v>49</v>
      </c>
      <c r="L84" s="12" t="s">
        <v>4</v>
      </c>
      <c r="M84" s="12" t="s">
        <v>34</v>
      </c>
      <c r="N84" s="12" t="s">
        <v>51</v>
      </c>
      <c r="O84" s="12" t="s">
        <v>53</v>
      </c>
    </row>
    <row r="85" spans="1:78" hidden="1">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Bis8qklg+OY9ZLpOQmN6EqCHyux2DdQ9S8JBZs2ydCuk2w6uvuP4b9FGVvF5nPOgqoZY4xNAGyrceSe4cgejYg==" saltValue="f92q0NqO1hMqEiOoARgtV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57</v>
      </c>
      <c r="D3" s="58" t="s">
        <v>58</v>
      </c>
      <c r="E3" s="58" t="s">
        <v>8</v>
      </c>
      <c r="F3" s="58" t="s">
        <v>7</v>
      </c>
      <c r="G3" s="58" t="s">
        <v>26</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29</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56</v>
      </c>
      <c r="I5" s="66" t="s">
        <v>70</v>
      </c>
      <c r="J5" s="66" t="s">
        <v>71</v>
      </c>
      <c r="K5" s="66" t="s">
        <v>72</v>
      </c>
      <c r="L5" s="66" t="s">
        <v>73</v>
      </c>
      <c r="M5" s="66" t="s">
        <v>9</v>
      </c>
      <c r="N5" s="66" t="s">
        <v>74</v>
      </c>
      <c r="O5" s="66" t="s">
        <v>75</v>
      </c>
      <c r="P5" s="66" t="s">
        <v>76</v>
      </c>
      <c r="Q5" s="66" t="s">
        <v>77</v>
      </c>
      <c r="R5" s="66" t="s">
        <v>78</v>
      </c>
      <c r="S5" s="66" t="s">
        <v>79</v>
      </c>
      <c r="T5" s="66" t="s">
        <v>80</v>
      </c>
      <c r="U5" s="66" t="s">
        <v>63</v>
      </c>
      <c r="V5" s="66" t="s">
        <v>81</v>
      </c>
      <c r="W5" s="66" t="s">
        <v>82</v>
      </c>
      <c r="X5" s="66" t="s">
        <v>83</v>
      </c>
      <c r="Y5" s="66" t="s">
        <v>85</v>
      </c>
      <c r="Z5" s="66" t="s">
        <v>86</v>
      </c>
      <c r="AA5" s="66" t="s">
        <v>87</v>
      </c>
      <c r="AB5" s="66" t="s">
        <v>88</v>
      </c>
      <c r="AC5" s="66" t="s">
        <v>89</v>
      </c>
      <c r="AD5" s="66" t="s">
        <v>91</v>
      </c>
      <c r="AE5" s="66" t="s">
        <v>92</v>
      </c>
      <c r="AF5" s="66" t="s">
        <v>93</v>
      </c>
      <c r="AG5" s="66" t="s">
        <v>94</v>
      </c>
      <c r="AH5" s="66" t="s">
        <v>95</v>
      </c>
      <c r="AI5" s="66" t="s">
        <v>43</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8" s="55" customFormat="1">
      <c r="A6" s="56" t="s">
        <v>96</v>
      </c>
      <c r="B6" s="61">
        <f t="shared" ref="B6:X6" si="1">B7</f>
        <v>2023</v>
      </c>
      <c r="C6" s="61">
        <f t="shared" si="1"/>
        <v>16390</v>
      </c>
      <c r="D6" s="61">
        <f t="shared" si="1"/>
        <v>46</v>
      </c>
      <c r="E6" s="61">
        <f t="shared" si="1"/>
        <v>18</v>
      </c>
      <c r="F6" s="61">
        <f t="shared" si="1"/>
        <v>1</v>
      </c>
      <c r="G6" s="61">
        <f t="shared" si="1"/>
        <v>0</v>
      </c>
      <c r="H6" s="61" t="str">
        <f t="shared" si="1"/>
        <v>北海道　更別村</v>
      </c>
      <c r="I6" s="61" t="str">
        <f t="shared" si="1"/>
        <v>法適用</v>
      </c>
      <c r="J6" s="61" t="str">
        <f t="shared" si="1"/>
        <v>下水道事業</v>
      </c>
      <c r="K6" s="61" t="str">
        <f t="shared" si="1"/>
        <v>個別排水処理</v>
      </c>
      <c r="L6" s="61" t="str">
        <f t="shared" si="1"/>
        <v>L2</v>
      </c>
      <c r="M6" s="61" t="str">
        <f t="shared" si="1"/>
        <v>非設置</v>
      </c>
      <c r="N6" s="69" t="str">
        <f t="shared" si="1"/>
        <v>-</v>
      </c>
      <c r="O6" s="69">
        <f t="shared" si="1"/>
        <v>41.03</v>
      </c>
      <c r="P6" s="69">
        <f t="shared" si="1"/>
        <v>42.05</v>
      </c>
      <c r="Q6" s="69">
        <f t="shared" si="1"/>
        <v>100</v>
      </c>
      <c r="R6" s="69">
        <f t="shared" si="1"/>
        <v>4100</v>
      </c>
      <c r="S6" s="69">
        <f t="shared" si="1"/>
        <v>3129</v>
      </c>
      <c r="T6" s="69">
        <f t="shared" si="1"/>
        <v>176.9</v>
      </c>
      <c r="U6" s="69">
        <f t="shared" si="1"/>
        <v>17.690000000000001</v>
      </c>
      <c r="V6" s="69">
        <f t="shared" si="1"/>
        <v>1307</v>
      </c>
      <c r="W6" s="69">
        <f t="shared" si="1"/>
        <v>175</v>
      </c>
      <c r="X6" s="69">
        <f t="shared" si="1"/>
        <v>7.47</v>
      </c>
      <c r="Y6" s="77">
        <f t="shared" ref="Y6:AH6" si="2">IF(Y7="",NA(),Y7)</f>
        <v>51.4</v>
      </c>
      <c r="Z6" s="77">
        <f t="shared" si="2"/>
        <v>54.78</v>
      </c>
      <c r="AA6" s="77">
        <f t="shared" si="2"/>
        <v>69.510000000000005</v>
      </c>
      <c r="AB6" s="77">
        <f t="shared" si="2"/>
        <v>59.53</v>
      </c>
      <c r="AC6" s="77">
        <f t="shared" si="2"/>
        <v>75.91</v>
      </c>
      <c r="AD6" s="77">
        <f t="shared" si="2"/>
        <v>89.75</v>
      </c>
      <c r="AE6" s="77">
        <f t="shared" si="2"/>
        <v>96.14</v>
      </c>
      <c r="AF6" s="77">
        <f t="shared" si="2"/>
        <v>95.6</v>
      </c>
      <c r="AG6" s="77">
        <f t="shared" si="2"/>
        <v>93.57</v>
      </c>
      <c r="AH6" s="77">
        <f t="shared" si="2"/>
        <v>96.48</v>
      </c>
      <c r="AI6" s="69" t="str">
        <f>IF(AI7="","",IF(AI7="-","【-】","【"&amp;SUBSTITUTE(TEXT(AI7,"#,##0.00"),"-","△")&amp;"】"))</f>
        <v>【96.59】</v>
      </c>
      <c r="AJ6" s="77">
        <f t="shared" ref="AJ6:AS6" si="3">IF(AJ7="",NA(),AJ7)</f>
        <v>347.82</v>
      </c>
      <c r="AK6" s="77">
        <f t="shared" si="3"/>
        <v>483.11</v>
      </c>
      <c r="AL6" s="77">
        <f t="shared" si="3"/>
        <v>568.42999999999995</v>
      </c>
      <c r="AM6" s="77">
        <f t="shared" si="3"/>
        <v>692.11</v>
      </c>
      <c r="AN6" s="77">
        <f t="shared" si="3"/>
        <v>762.6</v>
      </c>
      <c r="AO6" s="77">
        <f t="shared" si="3"/>
        <v>249.76</v>
      </c>
      <c r="AP6" s="77">
        <f t="shared" si="3"/>
        <v>237</v>
      </c>
      <c r="AQ6" s="77">
        <f t="shared" si="3"/>
        <v>257.23</v>
      </c>
      <c r="AR6" s="77">
        <f t="shared" si="3"/>
        <v>293.54000000000002</v>
      </c>
      <c r="AS6" s="77">
        <f t="shared" si="3"/>
        <v>224.6</v>
      </c>
      <c r="AT6" s="69" t="str">
        <f>IF(AT7="","",IF(AT7="-","【-】","【"&amp;SUBSTITUTE(TEXT(AT7,"#,##0.00"),"-","△")&amp;"】"))</f>
        <v>【208.93】</v>
      </c>
      <c r="AU6" s="77">
        <f t="shared" ref="AU6:BD6" si="4">IF(AU7="",NA(),AU7)</f>
        <v>-183.35</v>
      </c>
      <c r="AV6" s="77">
        <f t="shared" si="4"/>
        <v>-194.49</v>
      </c>
      <c r="AW6" s="77">
        <f t="shared" si="4"/>
        <v>-149.69</v>
      </c>
      <c r="AX6" s="77">
        <f t="shared" si="4"/>
        <v>-97.52</v>
      </c>
      <c r="AY6" s="77">
        <f t="shared" si="4"/>
        <v>-98.22</v>
      </c>
      <c r="AZ6" s="77">
        <f t="shared" si="4"/>
        <v>256.37</v>
      </c>
      <c r="BA6" s="77">
        <f t="shared" si="4"/>
        <v>135.35</v>
      </c>
      <c r="BB6" s="77">
        <f t="shared" si="4"/>
        <v>150.91999999999999</v>
      </c>
      <c r="BC6" s="77">
        <f t="shared" si="4"/>
        <v>151.72</v>
      </c>
      <c r="BD6" s="77">
        <f t="shared" si="4"/>
        <v>132.16</v>
      </c>
      <c r="BE6" s="69" t="str">
        <f>IF(BE7="","",IF(BE7="-","【-】","【"&amp;SUBSTITUTE(TEXT(BE7,"#,##0.00"),"-","△")&amp;"】"))</f>
        <v>【136.43】</v>
      </c>
      <c r="BF6" s="77">
        <f t="shared" ref="BF6:BO6" si="5">IF(BF7="",NA(),BF7)</f>
        <v>229.12</v>
      </c>
      <c r="BG6" s="77">
        <f t="shared" si="5"/>
        <v>265.91000000000003</v>
      </c>
      <c r="BH6" s="77">
        <f t="shared" si="5"/>
        <v>206.22</v>
      </c>
      <c r="BI6" s="77">
        <f t="shared" si="5"/>
        <v>272.77</v>
      </c>
      <c r="BJ6" s="77">
        <f t="shared" si="5"/>
        <v>290.82</v>
      </c>
      <c r="BK6" s="77">
        <f t="shared" si="5"/>
        <v>862.99</v>
      </c>
      <c r="BL6" s="77">
        <f t="shared" si="5"/>
        <v>782.91</v>
      </c>
      <c r="BM6" s="77">
        <f t="shared" si="5"/>
        <v>783.21</v>
      </c>
      <c r="BN6" s="77">
        <f t="shared" si="5"/>
        <v>902.04</v>
      </c>
      <c r="BO6" s="77">
        <f t="shared" si="5"/>
        <v>992.16</v>
      </c>
      <c r="BP6" s="69" t="str">
        <f>IF(BP7="","",IF(BP7="-","【-】","【"&amp;SUBSTITUTE(TEXT(BP7,"#,##0.00"),"-","△")&amp;"】"))</f>
        <v>【967.97】</v>
      </c>
      <c r="BQ6" s="77">
        <f t="shared" ref="BQ6:BZ6" si="6">IF(BQ7="",NA(),BQ7)</f>
        <v>32.18</v>
      </c>
      <c r="BR6" s="77">
        <f t="shared" si="6"/>
        <v>30.11</v>
      </c>
      <c r="BS6" s="77">
        <f t="shared" si="6"/>
        <v>43.68</v>
      </c>
      <c r="BT6" s="77">
        <f t="shared" si="6"/>
        <v>39.57</v>
      </c>
      <c r="BU6" s="77">
        <f t="shared" si="6"/>
        <v>44.97</v>
      </c>
      <c r="BV6" s="77">
        <f t="shared" si="6"/>
        <v>50.06</v>
      </c>
      <c r="BW6" s="77">
        <f t="shared" si="6"/>
        <v>49.38</v>
      </c>
      <c r="BX6" s="77">
        <f t="shared" si="6"/>
        <v>48.53</v>
      </c>
      <c r="BY6" s="77">
        <f t="shared" si="6"/>
        <v>46.11</v>
      </c>
      <c r="BZ6" s="77">
        <f t="shared" si="6"/>
        <v>45.55</v>
      </c>
      <c r="CA6" s="69" t="str">
        <f>IF(CA7="","",IF(CA7="-","【-】","【"&amp;SUBSTITUTE(TEXT(CA7,"#,##0.00"),"-","△")&amp;"】"))</f>
        <v>【46.20】</v>
      </c>
      <c r="CB6" s="77">
        <f t="shared" ref="CB6:CK6" si="7">IF(CB7="",NA(),CB7)</f>
        <v>277.62</v>
      </c>
      <c r="CC6" s="77">
        <f t="shared" si="7"/>
        <v>302.99</v>
      </c>
      <c r="CD6" s="77">
        <f t="shared" si="7"/>
        <v>208.84</v>
      </c>
      <c r="CE6" s="77">
        <f t="shared" si="7"/>
        <v>231.85</v>
      </c>
      <c r="CF6" s="77">
        <f t="shared" si="7"/>
        <v>203.27</v>
      </c>
      <c r="CG6" s="77">
        <f t="shared" si="7"/>
        <v>309.22000000000003</v>
      </c>
      <c r="CH6" s="77">
        <f t="shared" si="7"/>
        <v>316.97000000000003</v>
      </c>
      <c r="CI6" s="77">
        <f t="shared" si="7"/>
        <v>326.17</v>
      </c>
      <c r="CJ6" s="77">
        <f t="shared" si="7"/>
        <v>336.93</v>
      </c>
      <c r="CK6" s="77">
        <f t="shared" si="7"/>
        <v>331.17</v>
      </c>
      <c r="CL6" s="69" t="str">
        <f>IF(CL7="","",IF(CL7="-","【-】","【"&amp;SUBSTITUTE(TEXT(CL7,"#,##0.00"),"-","△")&amp;"】"))</f>
        <v>【332.82】</v>
      </c>
      <c r="CM6" s="77">
        <f t="shared" ref="CM6:CV6" si="8">IF(CM7="",NA(),CM7)</f>
        <v>98.99</v>
      </c>
      <c r="CN6" s="77">
        <f t="shared" si="8"/>
        <v>99.75</v>
      </c>
      <c r="CO6" s="77">
        <f t="shared" si="8"/>
        <v>102.72</v>
      </c>
      <c r="CP6" s="77">
        <f t="shared" si="8"/>
        <v>104.46</v>
      </c>
      <c r="CQ6" s="77">
        <f t="shared" si="8"/>
        <v>107.18</v>
      </c>
      <c r="CR6" s="77">
        <f t="shared" si="8"/>
        <v>47.35</v>
      </c>
      <c r="CS6" s="77">
        <f t="shared" si="8"/>
        <v>46.36</v>
      </c>
      <c r="CT6" s="77">
        <f t="shared" si="8"/>
        <v>46.45</v>
      </c>
      <c r="CU6" s="77">
        <f t="shared" si="8"/>
        <v>45.36</v>
      </c>
      <c r="CV6" s="77">
        <f t="shared" si="8"/>
        <v>45.93</v>
      </c>
      <c r="CW6" s="69" t="str">
        <f>IF(CW7="","",IF(CW7="-","【-】","【"&amp;SUBSTITUTE(TEXT(CW7,"#,##0.00"),"-","△")&amp;"】"))</f>
        <v>【46.29】</v>
      </c>
      <c r="CX6" s="77">
        <f t="shared" ref="CX6:DG6" si="9">IF(CX7="",NA(),CX7)</f>
        <v>74.28</v>
      </c>
      <c r="CY6" s="77">
        <f t="shared" si="9"/>
        <v>76.48</v>
      </c>
      <c r="CZ6" s="77">
        <f t="shared" si="9"/>
        <v>75.430000000000007</v>
      </c>
      <c r="DA6" s="77">
        <f t="shared" si="9"/>
        <v>77.7</v>
      </c>
      <c r="DB6" s="77">
        <f t="shared" si="9"/>
        <v>74.900000000000006</v>
      </c>
      <c r="DC6" s="77">
        <f t="shared" si="9"/>
        <v>81.209999999999994</v>
      </c>
      <c r="DD6" s="77">
        <f t="shared" si="9"/>
        <v>83.08</v>
      </c>
      <c r="DE6" s="77">
        <f t="shared" si="9"/>
        <v>82.61</v>
      </c>
      <c r="DF6" s="77">
        <f t="shared" si="9"/>
        <v>82.21</v>
      </c>
      <c r="DG6" s="77">
        <f t="shared" si="9"/>
        <v>82.98</v>
      </c>
      <c r="DH6" s="69" t="str">
        <f>IF(DH7="","",IF(DH7="-","【-】","【"&amp;SUBSTITUTE(TEXT(DH7,"#,##0.00"),"-","△")&amp;"】"))</f>
        <v>【82.56】</v>
      </c>
      <c r="DI6" s="77">
        <f t="shared" ref="DI6:DR6" si="10">IF(DI7="",NA(),DI7)</f>
        <v>37.49</v>
      </c>
      <c r="DJ6" s="77">
        <f t="shared" si="10"/>
        <v>39.24</v>
      </c>
      <c r="DK6" s="77">
        <f t="shared" si="10"/>
        <v>40.619999999999997</v>
      </c>
      <c r="DL6" s="77">
        <f t="shared" si="10"/>
        <v>42.67</v>
      </c>
      <c r="DM6" s="77">
        <f t="shared" si="10"/>
        <v>43.66</v>
      </c>
      <c r="DN6" s="77">
        <f t="shared" si="10"/>
        <v>39.64</v>
      </c>
      <c r="DO6" s="77">
        <f t="shared" si="10"/>
        <v>33.75</v>
      </c>
      <c r="DP6" s="77">
        <f t="shared" si="10"/>
        <v>36.21</v>
      </c>
      <c r="DQ6" s="77">
        <f t="shared" si="10"/>
        <v>39.69</v>
      </c>
      <c r="DR6" s="77">
        <f t="shared" si="10"/>
        <v>39.700000000000003</v>
      </c>
      <c r="DS6" s="69" t="str">
        <f>IF(DS7="","",IF(DS7="-","【-】","【"&amp;SUBSTITUTE(TEXT(DS7,"#,##0.00"),"-","△")&amp;"】"))</f>
        <v>【39.62】</v>
      </c>
      <c r="DT6" s="77" t="str">
        <f t="shared" ref="DT6:EC6" si="11">IF(DT7="",NA(),DT7)</f>
        <v>-</v>
      </c>
      <c r="DU6" s="77" t="str">
        <f t="shared" si="11"/>
        <v>-</v>
      </c>
      <c r="DV6" s="77" t="str">
        <f t="shared" si="11"/>
        <v>-</v>
      </c>
      <c r="DW6" s="77" t="str">
        <f t="shared" si="11"/>
        <v>-</v>
      </c>
      <c r="DX6" s="77" t="str">
        <f t="shared" si="11"/>
        <v>-</v>
      </c>
      <c r="DY6" s="77" t="str">
        <f t="shared" si="11"/>
        <v>-</v>
      </c>
      <c r="DZ6" s="77" t="str">
        <f t="shared" si="11"/>
        <v>-</v>
      </c>
      <c r="EA6" s="77" t="str">
        <f t="shared" si="11"/>
        <v>-</v>
      </c>
      <c r="EB6" s="77" t="str">
        <f t="shared" si="11"/>
        <v>-</v>
      </c>
      <c r="EC6" s="77" t="str">
        <f t="shared" si="11"/>
        <v>-</v>
      </c>
      <c r="ED6" s="69" t="str">
        <f>IF(ED7="","",IF(ED7="-","【-】","【"&amp;SUBSTITUTE(TEXT(ED7,"#,##0.00"),"-","△")&amp;"】"))</f>
        <v>【-】</v>
      </c>
      <c r="EE6" s="77" t="str">
        <f t="shared" ref="EE6:EN6" si="12">IF(EE7="",NA(),EE7)</f>
        <v>-</v>
      </c>
      <c r="EF6" s="77" t="str">
        <f t="shared" si="12"/>
        <v>-</v>
      </c>
      <c r="EG6" s="77" t="str">
        <f t="shared" si="12"/>
        <v>-</v>
      </c>
      <c r="EH6" s="77" t="str">
        <f t="shared" si="12"/>
        <v>-</v>
      </c>
      <c r="EI6" s="77" t="str">
        <f t="shared" si="12"/>
        <v>-</v>
      </c>
      <c r="EJ6" s="77" t="str">
        <f t="shared" si="12"/>
        <v>-</v>
      </c>
      <c r="EK6" s="77" t="str">
        <f t="shared" si="12"/>
        <v>-</v>
      </c>
      <c r="EL6" s="77" t="str">
        <f t="shared" si="12"/>
        <v>-</v>
      </c>
      <c r="EM6" s="77" t="str">
        <f t="shared" si="12"/>
        <v>-</v>
      </c>
      <c r="EN6" s="77" t="str">
        <f t="shared" si="12"/>
        <v>-</v>
      </c>
      <c r="EO6" s="69" t="str">
        <f>IF(EO7="","",IF(EO7="-","【-】","【"&amp;SUBSTITUTE(TEXT(EO7,"#,##0.00"),"-","△")&amp;"】"))</f>
        <v>【-】</v>
      </c>
    </row>
    <row r="7" spans="1:148" s="55" customFormat="1">
      <c r="A7" s="56"/>
      <c r="B7" s="62">
        <v>2023</v>
      </c>
      <c r="C7" s="62">
        <v>16390</v>
      </c>
      <c r="D7" s="62">
        <v>46</v>
      </c>
      <c r="E7" s="62">
        <v>18</v>
      </c>
      <c r="F7" s="62">
        <v>1</v>
      </c>
      <c r="G7" s="62">
        <v>0</v>
      </c>
      <c r="H7" s="62" t="s">
        <v>97</v>
      </c>
      <c r="I7" s="62" t="s">
        <v>98</v>
      </c>
      <c r="J7" s="62" t="s">
        <v>99</v>
      </c>
      <c r="K7" s="62" t="s">
        <v>5</v>
      </c>
      <c r="L7" s="62" t="s">
        <v>84</v>
      </c>
      <c r="M7" s="62" t="s">
        <v>100</v>
      </c>
      <c r="N7" s="70" t="s">
        <v>101</v>
      </c>
      <c r="O7" s="70">
        <v>41.03</v>
      </c>
      <c r="P7" s="70">
        <v>42.05</v>
      </c>
      <c r="Q7" s="70">
        <v>100</v>
      </c>
      <c r="R7" s="70">
        <v>4100</v>
      </c>
      <c r="S7" s="70">
        <v>3129</v>
      </c>
      <c r="T7" s="70">
        <v>176.9</v>
      </c>
      <c r="U7" s="70">
        <v>17.690000000000001</v>
      </c>
      <c r="V7" s="70">
        <v>1307</v>
      </c>
      <c r="W7" s="70">
        <v>175</v>
      </c>
      <c r="X7" s="70">
        <v>7.47</v>
      </c>
      <c r="Y7" s="70">
        <v>51.4</v>
      </c>
      <c r="Z7" s="70">
        <v>54.78</v>
      </c>
      <c r="AA7" s="70">
        <v>69.510000000000005</v>
      </c>
      <c r="AB7" s="70">
        <v>59.53</v>
      </c>
      <c r="AC7" s="70">
        <v>75.91</v>
      </c>
      <c r="AD7" s="70">
        <v>89.75</v>
      </c>
      <c r="AE7" s="70">
        <v>96.14</v>
      </c>
      <c r="AF7" s="70">
        <v>95.6</v>
      </c>
      <c r="AG7" s="70">
        <v>93.57</v>
      </c>
      <c r="AH7" s="70">
        <v>96.48</v>
      </c>
      <c r="AI7" s="70">
        <v>96.59</v>
      </c>
      <c r="AJ7" s="70">
        <v>347.82</v>
      </c>
      <c r="AK7" s="70">
        <v>483.11</v>
      </c>
      <c r="AL7" s="70">
        <v>568.42999999999995</v>
      </c>
      <c r="AM7" s="70">
        <v>692.11</v>
      </c>
      <c r="AN7" s="70">
        <v>762.6</v>
      </c>
      <c r="AO7" s="70">
        <v>249.76</v>
      </c>
      <c r="AP7" s="70">
        <v>237</v>
      </c>
      <c r="AQ7" s="70">
        <v>257.23</v>
      </c>
      <c r="AR7" s="70">
        <v>293.54000000000002</v>
      </c>
      <c r="AS7" s="70">
        <v>224.6</v>
      </c>
      <c r="AT7" s="70">
        <v>208.93</v>
      </c>
      <c r="AU7" s="70">
        <v>-183.35</v>
      </c>
      <c r="AV7" s="70">
        <v>-194.49</v>
      </c>
      <c r="AW7" s="70">
        <v>-149.69</v>
      </c>
      <c r="AX7" s="70">
        <v>-97.52</v>
      </c>
      <c r="AY7" s="70">
        <v>-98.22</v>
      </c>
      <c r="AZ7" s="70">
        <v>256.37</v>
      </c>
      <c r="BA7" s="70">
        <v>135.35</v>
      </c>
      <c r="BB7" s="70">
        <v>150.91999999999999</v>
      </c>
      <c r="BC7" s="70">
        <v>151.72</v>
      </c>
      <c r="BD7" s="70">
        <v>132.16</v>
      </c>
      <c r="BE7" s="70">
        <v>136.43</v>
      </c>
      <c r="BF7" s="70">
        <v>229.12</v>
      </c>
      <c r="BG7" s="70">
        <v>265.91000000000003</v>
      </c>
      <c r="BH7" s="70">
        <v>206.22</v>
      </c>
      <c r="BI7" s="70">
        <v>272.77</v>
      </c>
      <c r="BJ7" s="70">
        <v>290.82</v>
      </c>
      <c r="BK7" s="70">
        <v>862.99</v>
      </c>
      <c r="BL7" s="70">
        <v>782.91</v>
      </c>
      <c r="BM7" s="70">
        <v>783.21</v>
      </c>
      <c r="BN7" s="70">
        <v>902.04</v>
      </c>
      <c r="BO7" s="70">
        <v>992.16</v>
      </c>
      <c r="BP7" s="70">
        <v>967.97</v>
      </c>
      <c r="BQ7" s="70">
        <v>32.18</v>
      </c>
      <c r="BR7" s="70">
        <v>30.11</v>
      </c>
      <c r="BS7" s="70">
        <v>43.68</v>
      </c>
      <c r="BT7" s="70">
        <v>39.57</v>
      </c>
      <c r="BU7" s="70">
        <v>44.97</v>
      </c>
      <c r="BV7" s="70">
        <v>50.06</v>
      </c>
      <c r="BW7" s="70">
        <v>49.38</v>
      </c>
      <c r="BX7" s="70">
        <v>48.53</v>
      </c>
      <c r="BY7" s="70">
        <v>46.11</v>
      </c>
      <c r="BZ7" s="70">
        <v>45.55</v>
      </c>
      <c r="CA7" s="70">
        <v>46.2</v>
      </c>
      <c r="CB7" s="70">
        <v>277.62</v>
      </c>
      <c r="CC7" s="70">
        <v>302.99</v>
      </c>
      <c r="CD7" s="70">
        <v>208.84</v>
      </c>
      <c r="CE7" s="70">
        <v>231.85</v>
      </c>
      <c r="CF7" s="70">
        <v>203.27</v>
      </c>
      <c r="CG7" s="70">
        <v>309.22000000000003</v>
      </c>
      <c r="CH7" s="70">
        <v>316.97000000000003</v>
      </c>
      <c r="CI7" s="70">
        <v>326.17</v>
      </c>
      <c r="CJ7" s="70">
        <v>336.93</v>
      </c>
      <c r="CK7" s="70">
        <v>331.17</v>
      </c>
      <c r="CL7" s="70">
        <v>332.82</v>
      </c>
      <c r="CM7" s="70">
        <v>98.99</v>
      </c>
      <c r="CN7" s="70">
        <v>99.75</v>
      </c>
      <c r="CO7" s="70">
        <v>102.72</v>
      </c>
      <c r="CP7" s="70">
        <v>104.46</v>
      </c>
      <c r="CQ7" s="70">
        <v>107.18</v>
      </c>
      <c r="CR7" s="70">
        <v>47.35</v>
      </c>
      <c r="CS7" s="70">
        <v>46.36</v>
      </c>
      <c r="CT7" s="70">
        <v>46.45</v>
      </c>
      <c r="CU7" s="70">
        <v>45.36</v>
      </c>
      <c r="CV7" s="70">
        <v>45.93</v>
      </c>
      <c r="CW7" s="70">
        <v>46.29</v>
      </c>
      <c r="CX7" s="70">
        <v>74.28</v>
      </c>
      <c r="CY7" s="70">
        <v>76.48</v>
      </c>
      <c r="CZ7" s="70">
        <v>75.430000000000007</v>
      </c>
      <c r="DA7" s="70">
        <v>77.7</v>
      </c>
      <c r="DB7" s="70">
        <v>74.900000000000006</v>
      </c>
      <c r="DC7" s="70">
        <v>81.209999999999994</v>
      </c>
      <c r="DD7" s="70">
        <v>83.08</v>
      </c>
      <c r="DE7" s="70">
        <v>82.61</v>
      </c>
      <c r="DF7" s="70">
        <v>82.21</v>
      </c>
      <c r="DG7" s="70">
        <v>82.98</v>
      </c>
      <c r="DH7" s="70">
        <v>82.56</v>
      </c>
      <c r="DI7" s="70">
        <v>37.49</v>
      </c>
      <c r="DJ7" s="70">
        <v>39.24</v>
      </c>
      <c r="DK7" s="70">
        <v>40.619999999999997</v>
      </c>
      <c r="DL7" s="70">
        <v>42.67</v>
      </c>
      <c r="DM7" s="70">
        <v>43.66</v>
      </c>
      <c r="DN7" s="70">
        <v>39.64</v>
      </c>
      <c r="DO7" s="70">
        <v>33.75</v>
      </c>
      <c r="DP7" s="70">
        <v>36.21</v>
      </c>
      <c r="DQ7" s="70">
        <v>39.69</v>
      </c>
      <c r="DR7" s="70">
        <v>39.700000000000003</v>
      </c>
      <c r="DS7" s="70">
        <v>39.619999999999997</v>
      </c>
      <c r="DT7" s="70" t="s">
        <v>101</v>
      </c>
      <c r="DU7" s="70" t="s">
        <v>101</v>
      </c>
      <c r="DV7" s="70" t="s">
        <v>101</v>
      </c>
      <c r="DW7" s="70" t="s">
        <v>101</v>
      </c>
      <c r="DX7" s="70" t="s">
        <v>101</v>
      </c>
      <c r="DY7" s="70" t="s">
        <v>101</v>
      </c>
      <c r="DZ7" s="70" t="s">
        <v>101</v>
      </c>
      <c r="EA7" s="70" t="s">
        <v>101</v>
      </c>
      <c r="EB7" s="70" t="s">
        <v>101</v>
      </c>
      <c r="EC7" s="70" t="s">
        <v>101</v>
      </c>
      <c r="ED7" s="70" t="s">
        <v>101</v>
      </c>
      <c r="EE7" s="70" t="s">
        <v>101</v>
      </c>
      <c r="EF7" s="70" t="s">
        <v>101</v>
      </c>
      <c r="EG7" s="70" t="s">
        <v>101</v>
      </c>
      <c r="EH7" s="70" t="s">
        <v>101</v>
      </c>
      <c r="EI7" s="70" t="s">
        <v>101</v>
      </c>
      <c r="EJ7" s="70" t="s">
        <v>101</v>
      </c>
      <c r="EK7" s="70" t="s">
        <v>101</v>
      </c>
      <c r="EL7" s="70" t="s">
        <v>101</v>
      </c>
      <c r="EM7" s="70" t="s">
        <v>101</v>
      </c>
      <c r="EN7" s="70" t="s">
        <v>101</v>
      </c>
      <c r="EO7" s="70" t="s">
        <v>101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yuya-nakata</cp:lastModifiedBy>
  <dcterms:created xsi:type="dcterms:W3CDTF">2025-01-24T07:25:43Z</dcterms:created>
  <dcterms:modified xsi:type="dcterms:W3CDTF">2025-01-30T02:57:59Z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2025-01-30T02:57:59Z</vt:filetime>
  </property>
</Properties>
</file>